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702"/>
  <workbookPr/>
  <mc:AlternateContent xmlns:mc="http://schemas.openxmlformats.org/markup-compatibility/2006">
    <mc:Choice Requires="x15">
      <x15ac:absPath xmlns:x15ac="http://schemas.microsoft.com/office/spreadsheetml/2010/11/ac" url="/Volumes/Kate/Projects/Deanne Hislop/My Fifo Family/2019 Calender/Forms/"/>
    </mc:Choice>
  </mc:AlternateContent>
  <bookViews>
    <workbookView xWindow="2120" yWindow="980" windowWidth="40340" windowHeight="21560"/>
  </bookViews>
  <sheets>
    <sheet name="Calendar Book" sheetId="1" r:id="rId1"/>
    <sheet name="accessories" sheetId="3" r:id="rId2"/>
  </sheets>
  <definedNames>
    <definedName name="_xlnm.Print_Area" localSheetId="1">accessories!$A$1:$J$62</definedName>
    <definedName name="_xlnm.Print_Area" localSheetId="0">'Calendar Book'!$A$1:$J$100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7" i="1" l="1"/>
  <c r="G72" i="1"/>
  <c r="I72" i="1"/>
  <c r="G71" i="1"/>
  <c r="I71" i="1"/>
  <c r="G70" i="1"/>
  <c r="I70" i="1"/>
  <c r="G69" i="1"/>
  <c r="I69" i="1"/>
  <c r="G68" i="1"/>
  <c r="I68" i="1"/>
  <c r="G67" i="1"/>
  <c r="I67" i="1"/>
  <c r="G64" i="1"/>
  <c r="I64" i="1"/>
  <c r="G63" i="1"/>
  <c r="I63" i="1"/>
  <c r="G62" i="1"/>
  <c r="I62" i="1"/>
  <c r="G61" i="1"/>
  <c r="I61" i="1"/>
  <c r="G60" i="1"/>
  <c r="I60" i="1"/>
  <c r="G59" i="1"/>
  <c r="I59" i="1"/>
  <c r="G56" i="1"/>
  <c r="I56" i="1"/>
  <c r="G55" i="1"/>
  <c r="I55" i="1"/>
  <c r="G54" i="1"/>
  <c r="I54" i="1"/>
  <c r="G53" i="1"/>
  <c r="I53" i="1"/>
  <c r="G52" i="1"/>
  <c r="I52" i="1"/>
  <c r="G51" i="1"/>
  <c r="I51" i="1"/>
  <c r="G50" i="1"/>
  <c r="I50" i="1"/>
  <c r="I49" i="1"/>
  <c r="G28" i="1"/>
  <c r="I28" i="1"/>
  <c r="I27" i="1"/>
  <c r="G26" i="1"/>
  <c r="I26" i="1"/>
  <c r="G25" i="1"/>
  <c r="I25" i="1"/>
  <c r="G24" i="1"/>
  <c r="I24" i="1"/>
  <c r="G23" i="1"/>
  <c r="I23" i="1"/>
  <c r="G44" i="1"/>
  <c r="I44" i="1"/>
  <c r="G43" i="1"/>
  <c r="I43" i="1"/>
  <c r="G42" i="1"/>
  <c r="I42" i="1"/>
  <c r="G41" i="1"/>
  <c r="I41" i="1"/>
  <c r="G40" i="1"/>
  <c r="I40" i="1"/>
  <c r="G39" i="1"/>
  <c r="I39" i="1"/>
  <c r="G36" i="1"/>
  <c r="I36" i="1"/>
  <c r="G35" i="1"/>
  <c r="I35" i="1"/>
  <c r="G34" i="1"/>
  <c r="I34" i="1"/>
  <c r="G33" i="1"/>
  <c r="I33" i="1"/>
  <c r="G32" i="1"/>
  <c r="I32" i="1"/>
  <c r="G31" i="1"/>
  <c r="I31" i="1"/>
  <c r="I84" i="1"/>
  <c r="G22" i="1"/>
  <c r="G36" i="3"/>
  <c r="I36" i="3"/>
  <c r="G37" i="3"/>
  <c r="I37" i="3"/>
  <c r="G38" i="3"/>
  <c r="I38" i="3"/>
  <c r="G33" i="3"/>
  <c r="I33" i="3"/>
  <c r="G32" i="3"/>
  <c r="I32" i="3"/>
  <c r="G24" i="3"/>
  <c r="I24" i="3"/>
  <c r="G23" i="3"/>
  <c r="I23" i="3"/>
  <c r="I41" i="3"/>
  <c r="I35" i="3"/>
  <c r="I34" i="3"/>
  <c r="I29" i="3"/>
  <c r="I28" i="3"/>
  <c r="I27" i="3"/>
  <c r="I78" i="1"/>
  <c r="G83" i="1"/>
  <c r="I83" i="1"/>
  <c r="G82" i="1"/>
  <c r="I82" i="1"/>
  <c r="G81" i="1"/>
  <c r="I81" i="1"/>
  <c r="G80" i="1"/>
  <c r="I80" i="1"/>
  <c r="G79" i="1"/>
  <c r="I79" i="1"/>
  <c r="I50" i="3"/>
  <c r="I51" i="3"/>
  <c r="I52" i="3"/>
  <c r="I21" i="1"/>
  <c r="I86" i="1"/>
  <c r="I22" i="1"/>
  <c r="I53" i="3"/>
  <c r="I88" i="1"/>
  <c r="I91" i="1"/>
  <c r="I89" i="1"/>
  <c r="I90" i="1"/>
</calcChain>
</file>

<file path=xl/sharedStrings.xml><?xml version="1.0" encoding="utf-8"?>
<sst xmlns="http://schemas.openxmlformats.org/spreadsheetml/2006/main" count="139" uniqueCount="74">
  <si>
    <t>To:</t>
  </si>
  <si>
    <t>Ship To:</t>
  </si>
  <si>
    <t>TOTAL</t>
  </si>
  <si>
    <t>SUBTOTAL</t>
  </si>
  <si>
    <t>GST @ 10%</t>
  </si>
  <si>
    <t>ORDER FORM</t>
  </si>
  <si>
    <t>Two Rocks, WA, 6037</t>
  </si>
  <si>
    <t>M: 0408 460 480</t>
  </si>
  <si>
    <t>ABN: 30 383 505 794</t>
  </si>
  <si>
    <t>Orders under 600 units carry a $300.00 Corporate Branding charge</t>
  </si>
  <si>
    <t>Payment Methods</t>
  </si>
  <si>
    <t>DESCRIPTION</t>
  </si>
  <si>
    <t>RATE</t>
  </si>
  <si>
    <t>DISCOUNTED RATE</t>
  </si>
  <si>
    <t>DISCOUNT</t>
  </si>
  <si>
    <t>QUANTITY</t>
  </si>
  <si>
    <t>Authorised by:</t>
  </si>
  <si>
    <t xml:space="preserve">P.O. Number: </t>
  </si>
  <si>
    <t>By Cheque</t>
  </si>
  <si>
    <t>Two Rocks WA 6037</t>
  </si>
  <si>
    <t>By Bank Deposit</t>
  </si>
  <si>
    <t>Westpac</t>
  </si>
  <si>
    <t>Payment terms 14 days from date of invoice. Please reference  company name for bank deposits.</t>
  </si>
  <si>
    <t>1-49 Books</t>
  </si>
  <si>
    <t>50-149 Books</t>
  </si>
  <si>
    <t>150-299 Books Free P&amp;P</t>
  </si>
  <si>
    <t>1000+Books Free P&amp;P</t>
  </si>
  <si>
    <t>MFF FIFO Australia Map Bucket Hats</t>
  </si>
  <si>
    <t>500- 999 Hats Can customise map to show site locations</t>
  </si>
  <si>
    <t>1000 + Hats Customised map to show site locations</t>
  </si>
  <si>
    <t xml:space="preserve">MFF Stationary kits (pencil case, stickers, ruler, pencils, eraser and sharpener) </t>
  </si>
  <si>
    <t>200-499 Packs</t>
  </si>
  <si>
    <t>500-999 Packs</t>
  </si>
  <si>
    <t>1000+ Packs</t>
  </si>
  <si>
    <t>MFF Zipped Pencil pack with pencils and notepad</t>
  </si>
  <si>
    <t>500-999 Customised notepad design</t>
  </si>
  <si>
    <t xml:space="preserve">1000+ Customised notepad design </t>
  </si>
  <si>
    <t>250-499 tins</t>
  </si>
  <si>
    <t>500-999 tins</t>
  </si>
  <si>
    <t>1000+ tins</t>
  </si>
  <si>
    <t>Customised colouring in books from 5-20 pages minimum orders of 500 great corporate rates available!</t>
  </si>
  <si>
    <t>MFF Character Pencil Tins</t>
  </si>
  <si>
    <t>MFF Customied Colouring in Books</t>
  </si>
  <si>
    <t>Cheques payable to My Fifo Family</t>
  </si>
  <si>
    <t>PO Box 282</t>
  </si>
  <si>
    <t>Acc Name My Fifo Family</t>
  </si>
  <si>
    <t>BSB 036 079</t>
  </si>
  <si>
    <t>ACC 324 650</t>
  </si>
  <si>
    <r>
      <rPr>
        <b/>
        <sz val="8"/>
        <color theme="1"/>
        <rFont val="Arial"/>
        <family val="2"/>
      </rPr>
      <t xml:space="preserve">By Credit Card   </t>
    </r>
    <r>
      <rPr>
        <sz val="8"/>
        <color theme="1"/>
        <rFont val="Arial"/>
        <family val="2"/>
      </rPr>
      <t xml:space="preserve">     This service will attract a 1.5% service charge please email deanne@myfifofamily.com to use this service</t>
    </r>
  </si>
  <si>
    <t>Please use company name as bank deposit reference</t>
  </si>
  <si>
    <t>info@myfifofamily.com</t>
  </si>
  <si>
    <t>FIFO Children's Book "My Boomerang Dad" RRP $ 16.95</t>
  </si>
  <si>
    <t>Bill To:</t>
  </si>
  <si>
    <t>As an addition to a calendar order greater than 100</t>
  </si>
  <si>
    <t>PO BOX 282</t>
  </si>
  <si>
    <t>50% of order value to be paid on placement of order. Applicable to Corporate Branding Only.</t>
  </si>
  <si>
    <r>
      <rPr>
        <b/>
        <sz val="8"/>
        <color theme="1"/>
        <rFont val="Arial"/>
        <family val="2"/>
      </rPr>
      <t xml:space="preserve">By Credit Card </t>
    </r>
    <r>
      <rPr>
        <sz val="8"/>
        <color theme="1"/>
        <rFont val="Arial"/>
        <family val="2"/>
      </rPr>
      <t xml:space="preserve">    This service will attract a 1.5% service charge. Email info@myfifofamily.com to use this service</t>
    </r>
  </si>
  <si>
    <t>300-499 Books Free P&amp;P</t>
  </si>
  <si>
    <t>500-999 Books Free P&amp;P</t>
  </si>
  <si>
    <t>All calendar orders recive 3 free download info bookets. Stay connected, budgeting &amp; tax tips and creating FIFO balance</t>
  </si>
  <si>
    <t>2019 'Staying Connected' Health &amp; Wellness Planner RRP $29.99</t>
  </si>
  <si>
    <t>10 - 49 Calendars</t>
  </si>
  <si>
    <t>50 -199 Calenars</t>
  </si>
  <si>
    <t>200 - 399 Calendars</t>
  </si>
  <si>
    <t>400 - 599 Calendars</t>
  </si>
  <si>
    <t>600 - 799 Calendars</t>
  </si>
  <si>
    <t>800 - 999 Calendars</t>
  </si>
  <si>
    <t>1000 -1499 Calendars</t>
  </si>
  <si>
    <t>1500 + Calendars</t>
  </si>
  <si>
    <t>Level 1 -  
No Corporate Branding</t>
  </si>
  <si>
    <t>Level 2 - 
Corporate Branding (logo to the cover and monthly pages)
Free P&amp;P</t>
  </si>
  <si>
    <t>Level 3 - 
Corporate Branding (own images and logo to the cover and monthly pages)
Free P&amp;P</t>
  </si>
  <si>
    <t>2019 Kids Activity Calendar RRP $29.99</t>
  </si>
  <si>
    <t>ORDER FORM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</si>
</sst>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8.5"/>
      <color theme="1"/>
      <name val="Arial"/>
      <family val="2"/>
    </font>
    <font>
      <b/>
      <sz val="20"/>
      <color rgb="FF7F7F7F"/>
      <name val="Arial"/>
      <family val="2"/>
    </font>
    <font>
      <b/>
      <sz val="8.5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7.5"/>
      <color theme="1"/>
      <name val="Arial"/>
      <family val="2"/>
    </font>
    <font>
      <b/>
      <sz val="20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0"/>
      <name val="Arial"/>
      <family val="2"/>
    </font>
    <font>
      <b/>
      <sz val="11"/>
      <color theme="1"/>
      <name val="Arial"/>
      <family val="2"/>
    </font>
    <font>
      <u/>
      <sz val="11"/>
      <color theme="11"/>
      <name val="Calibri"/>
      <family val="2"/>
      <scheme val="minor"/>
    </font>
    <font>
      <sz val="8.5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92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14" xfId="0" applyFont="1" applyBorder="1" applyAlignment="1" applyProtection="1">
      <alignment horizontal="right" wrapText="1" indent="1"/>
      <protection locked="0"/>
    </xf>
    <xf numFmtId="0" fontId="0" fillId="0" borderId="0" xfId="0" applyProtection="1"/>
    <xf numFmtId="0" fontId="3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wrapText="1"/>
    </xf>
    <xf numFmtId="0" fontId="6" fillId="0" borderId="0" xfId="0" applyFont="1" applyAlignment="1" applyProtection="1">
      <alignment horizontal="left" wrapText="1"/>
    </xf>
    <xf numFmtId="0" fontId="4" fillId="0" borderId="14" xfId="0" applyFont="1" applyBorder="1" applyAlignment="1" applyProtection="1">
      <alignment wrapText="1"/>
    </xf>
    <xf numFmtId="0" fontId="4" fillId="0" borderId="14" xfId="0" applyFont="1" applyBorder="1" applyAlignment="1" applyProtection="1">
      <alignment horizontal="left" wrapText="1" indent="1"/>
    </xf>
    <xf numFmtId="164" fontId="4" fillId="0" borderId="2" xfId="2" applyFont="1" applyBorder="1" applyAlignment="1" applyProtection="1">
      <alignment wrapText="1"/>
    </xf>
    <xf numFmtId="10" fontId="4" fillId="0" borderId="2" xfId="3" applyNumberFormat="1" applyFont="1" applyBorder="1" applyAlignment="1" applyProtection="1">
      <alignment horizontal="center" wrapText="1"/>
    </xf>
    <xf numFmtId="9" fontId="4" fillId="0" borderId="2" xfId="3" applyFont="1" applyBorder="1" applyAlignment="1" applyProtection="1">
      <alignment horizontal="center" wrapText="1"/>
    </xf>
    <xf numFmtId="164" fontId="4" fillId="0" borderId="2" xfId="2" applyFont="1" applyBorder="1" applyAlignment="1" applyProtection="1">
      <alignment horizontal="left" wrapText="1" indent="1"/>
    </xf>
    <xf numFmtId="0" fontId="4" fillId="0" borderId="2" xfId="0" applyFont="1" applyBorder="1" applyAlignment="1" applyProtection="1">
      <alignment wrapText="1"/>
    </xf>
    <xf numFmtId="0" fontId="4" fillId="0" borderId="3" xfId="0" applyFont="1" applyBorder="1" applyAlignment="1" applyProtection="1">
      <alignment wrapText="1"/>
    </xf>
    <xf numFmtId="164" fontId="4" fillId="0" borderId="3" xfId="2" applyFont="1" applyBorder="1" applyAlignment="1" applyProtection="1">
      <alignment horizontal="left" wrapText="1" indent="1"/>
    </xf>
    <xf numFmtId="0" fontId="4" fillId="0" borderId="14" xfId="0" applyFont="1" applyBorder="1" applyAlignment="1" applyProtection="1">
      <alignment horizontal="right" wrapText="1" indent="1"/>
    </xf>
    <xf numFmtId="164" fontId="4" fillId="0" borderId="2" xfId="0" applyNumberFormat="1" applyFont="1" applyBorder="1" applyAlignment="1" applyProtection="1">
      <alignment horizontal="right" wrapText="1" indent="1"/>
    </xf>
    <xf numFmtId="0" fontId="4" fillId="0" borderId="3" xfId="0" applyFont="1" applyBorder="1" applyAlignment="1" applyProtection="1">
      <alignment horizontal="right" wrapText="1" indent="1"/>
    </xf>
    <xf numFmtId="164" fontId="4" fillId="0" borderId="1" xfId="0" applyNumberFormat="1" applyFont="1" applyBorder="1" applyAlignment="1" applyProtection="1">
      <alignment horizontal="right" wrapText="1" indent="1"/>
    </xf>
    <xf numFmtId="0" fontId="8" fillId="0" borderId="0" xfId="0" applyFont="1" applyAlignment="1" applyProtection="1">
      <alignment horizontal="left" vertical="top" wrapText="1" indent="2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0" fillId="0" borderId="0" xfId="0" applyBorder="1" applyProtection="1">
      <protection locked="0"/>
    </xf>
    <xf numFmtId="0" fontId="4" fillId="0" borderId="2" xfId="0" applyFont="1" applyBorder="1" applyAlignment="1" applyProtection="1">
      <alignment horizontal="right" wrapText="1" indent="1"/>
      <protection locked="0"/>
    </xf>
    <xf numFmtId="166" fontId="4" fillId="0" borderId="2" xfId="1" applyNumberFormat="1" applyFont="1" applyBorder="1" applyAlignment="1" applyProtection="1">
      <alignment horizontal="right" wrapText="1" indent="1"/>
      <protection locked="0"/>
    </xf>
    <xf numFmtId="166" fontId="4" fillId="0" borderId="3" xfId="1" applyNumberFormat="1" applyFont="1" applyBorder="1" applyAlignment="1" applyProtection="1">
      <alignment horizontal="right" wrapText="1" indent="1"/>
      <protection locked="0"/>
    </xf>
    <xf numFmtId="164" fontId="6" fillId="0" borderId="1" xfId="0" applyNumberFormat="1" applyFont="1" applyBorder="1" applyAlignment="1" applyProtection="1">
      <alignment horizontal="right" wrapText="1" indent="1"/>
    </xf>
    <xf numFmtId="164" fontId="6" fillId="2" borderId="25" xfId="0" applyNumberFormat="1" applyFont="1" applyFill="1" applyBorder="1" applyAlignment="1" applyProtection="1">
      <alignment horizontal="right" wrapText="1" indent="1"/>
    </xf>
    <xf numFmtId="0" fontId="6" fillId="0" borderId="13" xfId="0" applyFont="1" applyBorder="1" applyAlignment="1" applyProtection="1">
      <alignment horizontal="left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right" wrapText="1" indent="1"/>
      <protection locked="0"/>
    </xf>
    <xf numFmtId="164" fontId="4" fillId="0" borderId="0" xfId="0" applyNumberFormat="1" applyFont="1" applyBorder="1" applyAlignment="1" applyProtection="1">
      <alignment horizontal="right" wrapText="1" indent="1"/>
      <protection locked="0"/>
    </xf>
    <xf numFmtId="164" fontId="6" fillId="0" borderId="0" xfId="0" applyNumberFormat="1" applyFont="1" applyBorder="1" applyAlignment="1" applyProtection="1">
      <alignment horizontal="right" wrapText="1" indent="1"/>
      <protection locked="0"/>
    </xf>
    <xf numFmtId="164" fontId="6" fillId="0" borderId="0" xfId="0" applyNumberFormat="1" applyFont="1" applyFill="1" applyBorder="1" applyAlignment="1" applyProtection="1">
      <alignment horizontal="right" wrapText="1" indent="1"/>
      <protection locked="0"/>
    </xf>
    <xf numFmtId="0" fontId="8" fillId="0" borderId="0" xfId="0" applyFont="1" applyAlignment="1" applyProtection="1">
      <alignment vertical="top" wrapText="1"/>
    </xf>
    <xf numFmtId="0" fontId="9" fillId="0" borderId="0" xfId="0" applyFont="1" applyBorder="1" applyAlignment="1" applyProtection="1">
      <alignment horizontal="left" vertical="top" wrapText="1" indent="2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wrapText="1"/>
    </xf>
    <xf numFmtId="0" fontId="8" fillId="0" borderId="0" xfId="0" applyFont="1" applyAlignment="1" applyProtection="1">
      <alignment horizontal="left" vertical="top" wrapText="1"/>
    </xf>
    <xf numFmtId="0" fontId="4" fillId="0" borderId="24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18" xfId="0" applyFont="1" applyBorder="1" applyAlignment="1" applyProtection="1">
      <alignment horizontal="left" wrapText="1"/>
    </xf>
    <xf numFmtId="0" fontId="4" fillId="0" borderId="19" xfId="0" applyFont="1" applyBorder="1" applyAlignment="1" applyProtection="1">
      <alignment horizontal="left" wrapText="1"/>
    </xf>
    <xf numFmtId="0" fontId="4" fillId="0" borderId="20" xfId="0" applyFont="1" applyBorder="1" applyAlignment="1" applyProtection="1">
      <alignment horizontal="left" wrapText="1"/>
    </xf>
    <xf numFmtId="0" fontId="6" fillId="0" borderId="0" xfId="0" applyFont="1" applyAlignment="1" applyProtection="1">
      <alignment horizontal="left" vertical="top" wrapText="1"/>
    </xf>
    <xf numFmtId="0" fontId="4" fillId="0" borderId="21" xfId="0" applyFont="1" applyBorder="1" applyAlignment="1" applyProtection="1">
      <alignment horizontal="left" wrapText="1"/>
    </xf>
    <xf numFmtId="0" fontId="4" fillId="0" borderId="22" xfId="0" applyFont="1" applyBorder="1" applyAlignment="1" applyProtection="1">
      <alignment horizontal="left" wrapText="1"/>
    </xf>
    <xf numFmtId="0" fontId="4" fillId="0" borderId="23" xfId="0" applyFont="1" applyBorder="1" applyAlignment="1" applyProtection="1">
      <alignment horizontal="left" wrapText="1"/>
    </xf>
    <xf numFmtId="0" fontId="0" fillId="2" borderId="2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8" fillId="0" borderId="0" xfId="0" applyFont="1" applyAlignment="1" applyProtection="1">
      <alignment horizontal="right" wrapText="1"/>
      <protection locked="0"/>
    </xf>
    <xf numFmtId="0" fontId="8" fillId="0" borderId="0" xfId="0" applyFont="1" applyBorder="1" applyAlignment="1" applyProtection="1">
      <alignment horizontal="right" wrapText="1"/>
      <protection locked="0"/>
    </xf>
    <xf numFmtId="0" fontId="6" fillId="0" borderId="16" xfId="0" applyFont="1" applyBorder="1" applyAlignment="1" applyProtection="1">
      <alignment horizontal="left" wrapText="1"/>
    </xf>
    <xf numFmtId="0" fontId="6" fillId="0" borderId="17" xfId="0" applyFont="1" applyBorder="1" applyAlignment="1" applyProtection="1">
      <alignment horizontal="left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2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top" wrapText="1"/>
    </xf>
    <xf numFmtId="164" fontId="0" fillId="0" borderId="0" xfId="0" applyNumberFormat="1" applyProtection="1">
      <protection locked="0"/>
    </xf>
    <xf numFmtId="0" fontId="4" fillId="0" borderId="18" xfId="0" applyFont="1" applyBorder="1" applyAlignment="1" applyProtection="1">
      <alignment horizontal="left"/>
    </xf>
    <xf numFmtId="0" fontId="6" fillId="0" borderId="15" xfId="0" applyFont="1" applyBorder="1" applyAlignment="1" applyProtection="1">
      <alignment horizontal="left"/>
    </xf>
    <xf numFmtId="0" fontId="4" fillId="0" borderId="18" xfId="0" applyFont="1" applyBorder="1" applyAlignment="1" applyProtection="1"/>
    <xf numFmtId="0" fontId="4" fillId="0" borderId="19" xfId="0" applyFont="1" applyBorder="1" applyAlignment="1" applyProtection="1"/>
    <xf numFmtId="0" fontId="4" fillId="0" borderId="20" xfId="0" applyFont="1" applyBorder="1" applyAlignment="1" applyProtection="1"/>
    <xf numFmtId="0" fontId="0" fillId="2" borderId="4" xfId="0" applyFill="1" applyBorder="1" applyAlignment="1" applyProtection="1">
      <alignment horizontal="left"/>
    </xf>
    <xf numFmtId="0" fontId="6" fillId="0" borderId="0" xfId="0" applyFont="1" applyAlignment="1" applyProtection="1">
      <alignment horizontal="left" vertical="top"/>
    </xf>
    <xf numFmtId="0" fontId="6" fillId="0" borderId="26" xfId="0" applyFont="1" applyBorder="1" applyAlignment="1" applyProtection="1">
      <alignment horizontal="left"/>
    </xf>
    <xf numFmtId="0" fontId="6" fillId="0" borderId="18" xfId="0" applyFont="1" applyBorder="1" applyAlignment="1" applyProtection="1"/>
    <xf numFmtId="164" fontId="4" fillId="3" borderId="2" xfId="2" applyFont="1" applyFill="1" applyBorder="1" applyAlignment="1" applyProtection="1">
      <alignment wrapText="1"/>
    </xf>
    <xf numFmtId="0" fontId="7" fillId="0" borderId="0" xfId="0" applyFont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/>
    </xf>
    <xf numFmtId="0" fontId="4" fillId="0" borderId="19" xfId="0" applyFont="1" applyBorder="1" applyAlignment="1" applyProtection="1">
      <alignment horizontal="left"/>
    </xf>
    <xf numFmtId="0" fontId="4" fillId="0" borderId="20" xfId="0" applyFont="1" applyBorder="1" applyAlignment="1" applyProtection="1">
      <alignment horizontal="left"/>
    </xf>
    <xf numFmtId="0" fontId="8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horizontal="left" vertical="top" wrapText="1"/>
    </xf>
    <xf numFmtId="164" fontId="4" fillId="0" borderId="2" xfId="2" applyFont="1" applyBorder="1" applyAlignment="1" applyProtection="1">
      <alignment horizontal="right" wrapText="1"/>
    </xf>
    <xf numFmtId="0" fontId="13" fillId="2" borderId="1" xfId="0" applyFont="1" applyFill="1" applyBorder="1" applyAlignment="1" applyProtection="1">
      <alignment horizontal="center" vertical="center" wrapText="1"/>
    </xf>
    <xf numFmtId="164" fontId="4" fillId="0" borderId="31" xfId="2" applyFont="1" applyBorder="1" applyAlignment="1" applyProtection="1">
      <alignment wrapText="1"/>
    </xf>
    <xf numFmtId="10" fontId="4" fillId="0" borderId="31" xfId="3" applyNumberFormat="1" applyFont="1" applyBorder="1" applyAlignment="1" applyProtection="1">
      <alignment horizontal="center" wrapText="1"/>
    </xf>
    <xf numFmtId="166" fontId="4" fillId="0" borderId="31" xfId="1" applyNumberFormat="1" applyFont="1" applyBorder="1" applyAlignment="1" applyProtection="1">
      <alignment horizontal="right" wrapText="1" indent="1"/>
      <protection locked="0"/>
    </xf>
    <xf numFmtId="164" fontId="4" fillId="0" borderId="31" xfId="0" applyNumberFormat="1" applyFont="1" applyBorder="1" applyAlignment="1" applyProtection="1">
      <alignment horizontal="right" wrapText="1" indent="1"/>
    </xf>
    <xf numFmtId="164" fontId="4" fillId="0" borderId="3" xfId="2" applyFont="1" applyBorder="1" applyAlignment="1" applyProtection="1">
      <alignment wrapText="1"/>
    </xf>
    <xf numFmtId="10" fontId="4" fillId="0" borderId="3" xfId="3" applyNumberFormat="1" applyFont="1" applyBorder="1" applyAlignment="1" applyProtection="1">
      <alignment horizontal="center" wrapText="1"/>
    </xf>
    <xf numFmtId="164" fontId="4" fillId="0" borderId="3" xfId="0" applyNumberFormat="1" applyFont="1" applyBorder="1" applyAlignment="1" applyProtection="1">
      <alignment horizontal="right" wrapText="1" indent="1"/>
    </xf>
    <xf numFmtId="164" fontId="4" fillId="0" borderId="20" xfId="2" applyFont="1" applyBorder="1" applyAlignment="1" applyProtection="1">
      <alignment wrapText="1"/>
    </xf>
    <xf numFmtId="164" fontId="4" fillId="0" borderId="30" xfId="2" applyFont="1" applyBorder="1" applyAlignment="1" applyProtection="1">
      <alignment wrapText="1"/>
    </xf>
    <xf numFmtId="10" fontId="4" fillId="0" borderId="30" xfId="3" applyNumberFormat="1" applyFont="1" applyBorder="1" applyAlignment="1" applyProtection="1">
      <alignment horizontal="center" wrapText="1"/>
    </xf>
    <xf numFmtId="164" fontId="4" fillId="0" borderId="30" xfId="2" applyFont="1" applyBorder="1" applyAlignment="1" applyProtection="1">
      <alignment horizontal="right" vertical="center" wrapText="1"/>
    </xf>
    <xf numFmtId="0" fontId="4" fillId="0" borderId="30" xfId="0" applyFont="1" applyBorder="1" applyAlignment="1" applyProtection="1">
      <alignment horizontal="right" wrapText="1" indent="1"/>
      <protection locked="0"/>
    </xf>
    <xf numFmtId="164" fontId="4" fillId="0" borderId="30" xfId="0" applyNumberFormat="1" applyFont="1" applyBorder="1" applyAlignment="1" applyProtection="1">
      <alignment horizontal="right" wrapText="1" indent="1"/>
    </xf>
    <xf numFmtId="166" fontId="4" fillId="0" borderId="30" xfId="1" applyNumberFormat="1" applyFont="1" applyBorder="1" applyAlignment="1" applyProtection="1">
      <alignment horizontal="right" wrapText="1" indent="1"/>
      <protection locked="0"/>
    </xf>
    <xf numFmtId="164" fontId="4" fillId="0" borderId="17" xfId="2" applyFont="1" applyBorder="1" applyAlignment="1" applyProtection="1">
      <alignment wrapText="1"/>
    </xf>
    <xf numFmtId="164" fontId="4" fillId="0" borderId="23" xfId="2" applyFont="1" applyBorder="1" applyAlignment="1" applyProtection="1">
      <alignment wrapText="1"/>
    </xf>
    <xf numFmtId="0" fontId="4" fillId="3" borderId="0" xfId="0" applyFont="1" applyFill="1" applyBorder="1" applyAlignment="1" applyProtection="1">
      <alignment horizontal="center"/>
    </xf>
    <xf numFmtId="9" fontId="4" fillId="0" borderId="30" xfId="3" applyFont="1" applyBorder="1" applyAlignment="1" applyProtection="1">
      <alignment horizontal="center" wrapText="1"/>
    </xf>
    <xf numFmtId="164" fontId="4" fillId="0" borderId="30" xfId="2" applyFont="1" applyBorder="1" applyAlignment="1" applyProtection="1">
      <alignment horizontal="left" wrapText="1" indent="1"/>
    </xf>
    <xf numFmtId="9" fontId="4" fillId="0" borderId="3" xfId="3" applyFont="1" applyBorder="1" applyAlignment="1" applyProtection="1">
      <alignment horizontal="center" wrapText="1"/>
    </xf>
    <xf numFmtId="164" fontId="4" fillId="4" borderId="3" xfId="2" applyFont="1" applyFill="1" applyBorder="1" applyAlignment="1" applyProtection="1">
      <alignment wrapText="1"/>
    </xf>
    <xf numFmtId="9" fontId="4" fillId="4" borderId="3" xfId="3" applyFont="1" applyFill="1" applyBorder="1" applyAlignment="1" applyProtection="1">
      <alignment horizontal="center" wrapText="1"/>
    </xf>
    <xf numFmtId="164" fontId="4" fillId="4" borderId="3" xfId="2" applyFont="1" applyFill="1" applyBorder="1" applyAlignment="1" applyProtection="1">
      <alignment horizontal="left" wrapText="1" indent="1"/>
    </xf>
    <xf numFmtId="166" fontId="4" fillId="4" borderId="3" xfId="1" applyNumberFormat="1" applyFont="1" applyFill="1" applyBorder="1" applyAlignment="1" applyProtection="1">
      <alignment horizontal="right" wrapText="1" indent="1"/>
      <protection locked="0"/>
    </xf>
    <xf numFmtId="164" fontId="4" fillId="4" borderId="3" xfId="0" applyNumberFormat="1" applyFont="1" applyFill="1" applyBorder="1" applyAlignment="1" applyProtection="1">
      <alignment horizontal="right" wrapText="1" indent="1"/>
    </xf>
    <xf numFmtId="0" fontId="6" fillId="0" borderId="13" xfId="0" applyFont="1" applyBorder="1" applyAlignment="1" applyProtection="1">
      <alignment horizontal="left" wrapText="1"/>
      <protection locked="0"/>
    </xf>
    <xf numFmtId="0" fontId="4" fillId="0" borderId="24" xfId="0" applyFont="1" applyBorder="1" applyAlignment="1" applyProtection="1">
      <alignment horizontal="left" wrapText="1"/>
      <protection locked="0"/>
    </xf>
    <xf numFmtId="0" fontId="4" fillId="0" borderId="21" xfId="0" applyFont="1" applyBorder="1" applyAlignment="1" applyProtection="1">
      <alignment horizontal="left"/>
    </xf>
    <xf numFmtId="0" fontId="4" fillId="0" borderId="22" xfId="0" applyFont="1" applyBorder="1" applyAlignment="1" applyProtection="1">
      <alignment horizontal="left"/>
    </xf>
    <xf numFmtId="0" fontId="4" fillId="0" borderId="23" xfId="0" applyFont="1" applyBorder="1" applyAlignment="1" applyProtection="1">
      <alignment horizontal="left"/>
    </xf>
    <xf numFmtId="0" fontId="4" fillId="4" borderId="4" xfId="0" applyFont="1" applyFill="1" applyBorder="1" applyAlignment="1" applyProtection="1">
      <alignment horizontal="center" vertical="center"/>
    </xf>
    <xf numFmtId="0" fontId="4" fillId="4" borderId="24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18" xfId="0" applyFont="1" applyBorder="1" applyAlignment="1" applyProtection="1">
      <alignment horizontal="left"/>
    </xf>
    <xf numFmtId="0" fontId="4" fillId="0" borderId="19" xfId="0" applyFont="1" applyBorder="1" applyAlignment="1" applyProtection="1">
      <alignment horizontal="left"/>
    </xf>
    <xf numFmtId="0" fontId="4" fillId="0" borderId="20" xfId="0" applyFont="1" applyBorder="1" applyAlignment="1" applyProtection="1">
      <alignment horizontal="left"/>
    </xf>
    <xf numFmtId="0" fontId="16" fillId="5" borderId="0" xfId="0" applyFont="1" applyFill="1" applyAlignment="1">
      <alignment horizont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left"/>
    </xf>
    <xf numFmtId="0" fontId="4" fillId="0" borderId="32" xfId="0" applyFont="1" applyBorder="1" applyAlignment="1" applyProtection="1">
      <alignment horizontal="left"/>
    </xf>
    <xf numFmtId="0" fontId="4" fillId="0" borderId="33" xfId="0" applyFont="1" applyBorder="1" applyAlignment="1" applyProtection="1">
      <alignment horizontal="left"/>
    </xf>
    <xf numFmtId="0" fontId="6" fillId="0" borderId="15" xfId="0" applyFont="1" applyBorder="1" applyAlignment="1" applyProtection="1">
      <alignment horizontal="center" wrapText="1"/>
    </xf>
    <xf numFmtId="0" fontId="6" fillId="0" borderId="16" xfId="0" applyFont="1" applyBorder="1" applyAlignment="1" applyProtection="1">
      <alignment horizontal="center" wrapText="1"/>
    </xf>
    <xf numFmtId="0" fontId="6" fillId="0" borderId="17" xfId="0" applyFont="1" applyBorder="1" applyAlignment="1" applyProtection="1">
      <alignment horizontal="center" wrapText="1"/>
    </xf>
    <xf numFmtId="0" fontId="4" fillId="0" borderId="27" xfId="0" applyFont="1" applyBorder="1" applyAlignment="1" applyProtection="1">
      <alignment horizontal="left"/>
    </xf>
    <xf numFmtId="0" fontId="4" fillId="0" borderId="28" xfId="0" applyFont="1" applyBorder="1" applyAlignment="1" applyProtection="1">
      <alignment horizontal="left"/>
    </xf>
    <xf numFmtId="0" fontId="4" fillId="0" borderId="29" xfId="0" applyFont="1" applyBorder="1" applyAlignment="1" applyProtection="1">
      <alignment horizontal="left"/>
    </xf>
    <xf numFmtId="0" fontId="6" fillId="0" borderId="4" xfId="0" applyFont="1" applyBorder="1" applyAlignment="1" applyProtection="1">
      <alignment horizontal="center" wrapText="1"/>
    </xf>
    <xf numFmtId="0" fontId="6" fillId="0" borderId="24" xfId="0" applyFont="1" applyBorder="1" applyAlignment="1" applyProtection="1">
      <alignment horizontal="center" wrapText="1"/>
    </xf>
    <xf numFmtId="0" fontId="6" fillId="0" borderId="5" xfId="0" applyFont="1" applyBorder="1" applyAlignment="1" applyProtection="1">
      <alignment horizontal="center" wrapText="1"/>
    </xf>
    <xf numFmtId="0" fontId="4" fillId="3" borderId="0" xfId="0" applyFont="1" applyFill="1" applyBorder="1" applyAlignment="1" applyProtection="1">
      <alignment horizontal="center" wrapText="1"/>
    </xf>
    <xf numFmtId="0" fontId="8" fillId="0" borderId="0" xfId="0" applyFont="1" applyAlignment="1" applyProtection="1">
      <alignment horizontal="left" vertical="top" wrapText="1"/>
    </xf>
    <xf numFmtId="0" fontId="9" fillId="0" borderId="0" xfId="0" applyFont="1" applyAlignment="1" applyProtection="1">
      <alignment horizontal="left" wrapText="1"/>
    </xf>
    <xf numFmtId="0" fontId="4" fillId="0" borderId="15" xfId="0" applyFont="1" applyBorder="1" applyAlignment="1" applyProtection="1">
      <alignment horizontal="left"/>
    </xf>
    <xf numFmtId="0" fontId="4" fillId="0" borderId="16" xfId="0" applyFont="1" applyBorder="1" applyAlignment="1" applyProtection="1">
      <alignment horizontal="left"/>
    </xf>
    <xf numFmtId="0" fontId="4" fillId="0" borderId="17" xfId="0" applyFont="1" applyBorder="1" applyAlignment="1" applyProtection="1">
      <alignment horizontal="left"/>
    </xf>
    <xf numFmtId="0" fontId="11" fillId="0" borderId="0" xfId="4" applyNumberFormat="1" applyAlignment="1" applyProtection="1">
      <alignment horizontal="left" vertical="top" wrapText="1"/>
    </xf>
    <xf numFmtId="0" fontId="4" fillId="0" borderId="15" xfId="0" applyFont="1" applyBorder="1" applyAlignment="1" applyProtection="1">
      <alignment horizontal="left" wrapText="1"/>
    </xf>
    <xf numFmtId="0" fontId="4" fillId="0" borderId="16" xfId="0" applyFont="1" applyBorder="1" applyAlignment="1" applyProtection="1">
      <alignment horizontal="left" wrapText="1"/>
    </xf>
    <xf numFmtId="0" fontId="4" fillId="0" borderId="17" xfId="0" applyFont="1" applyBorder="1" applyAlignment="1" applyProtection="1">
      <alignment horizontal="left" wrapText="1"/>
    </xf>
    <xf numFmtId="0" fontId="8" fillId="0" borderId="0" xfId="0" applyFont="1" applyAlignment="1" applyProtection="1">
      <alignment horizontal="left" wrapText="1"/>
    </xf>
    <xf numFmtId="0" fontId="7" fillId="0" borderId="0" xfId="0" applyFont="1" applyAlignment="1" applyProtection="1">
      <alignment horizontal="left" vertical="top" wrapText="1"/>
    </xf>
    <xf numFmtId="0" fontId="4" fillId="4" borderId="21" xfId="0" applyFont="1" applyFill="1" applyBorder="1" applyAlignment="1" applyProtection="1">
      <alignment horizontal="left" wrapText="1"/>
    </xf>
    <xf numFmtId="0" fontId="4" fillId="4" borderId="22" xfId="0" applyFont="1" applyFill="1" applyBorder="1" applyAlignment="1" applyProtection="1">
      <alignment horizontal="left" wrapText="1"/>
    </xf>
    <xf numFmtId="0" fontId="4" fillId="4" borderId="23" xfId="0" applyFont="1" applyFill="1" applyBorder="1" applyAlignment="1" applyProtection="1">
      <alignment horizontal="left" wrapText="1"/>
    </xf>
    <xf numFmtId="0" fontId="11" fillId="0" borderId="0" xfId="4" applyAlignment="1" applyProtection="1">
      <alignment horizontal="left" vertical="top" wrapText="1"/>
    </xf>
    <xf numFmtId="0" fontId="6" fillId="0" borderId="18" xfId="0" applyFont="1" applyBorder="1" applyAlignment="1" applyProtection="1">
      <alignment horizontal="left" wrapText="1"/>
    </xf>
    <xf numFmtId="0" fontId="6" fillId="0" borderId="19" xfId="0" applyFont="1" applyBorder="1" applyAlignment="1" applyProtection="1">
      <alignment horizontal="left" wrapText="1"/>
    </xf>
    <xf numFmtId="0" fontId="6" fillId="0" borderId="20" xfId="0" applyFont="1" applyBorder="1" applyAlignment="1" applyProtection="1">
      <alignment horizontal="left" wrapText="1"/>
    </xf>
    <xf numFmtId="0" fontId="4" fillId="0" borderId="18" xfId="0" applyFont="1" applyBorder="1" applyAlignment="1" applyProtection="1">
      <alignment horizontal="left" wrapText="1"/>
    </xf>
    <xf numFmtId="0" fontId="4" fillId="0" borderId="19" xfId="0" applyFont="1" applyBorder="1" applyAlignment="1" applyProtection="1">
      <alignment horizontal="left" wrapText="1"/>
    </xf>
    <xf numFmtId="0" fontId="4" fillId="0" borderId="20" xfId="0" applyFont="1" applyBorder="1" applyAlignment="1" applyProtection="1">
      <alignment horizontal="left" wrapText="1"/>
    </xf>
    <xf numFmtId="0" fontId="6" fillId="0" borderId="18" xfId="0" applyFont="1" applyBorder="1" applyAlignment="1" applyProtection="1">
      <alignment horizontal="left"/>
    </xf>
    <xf numFmtId="0" fontId="6" fillId="0" borderId="19" xfId="0" applyFont="1" applyBorder="1" applyAlignment="1" applyProtection="1">
      <alignment horizontal="left"/>
    </xf>
    <xf numFmtId="0" fontId="6" fillId="0" borderId="2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right" wrapText="1"/>
    </xf>
    <xf numFmtId="0" fontId="8" fillId="0" borderId="0" xfId="0" applyFont="1" applyAlignment="1" applyProtection="1">
      <alignment horizontal="right" wrapText="1"/>
    </xf>
    <xf numFmtId="0" fontId="2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left" vertical="top" wrapText="1" indent="2"/>
    </xf>
    <xf numFmtId="0" fontId="4" fillId="0" borderId="0" xfId="0" applyFont="1" applyBorder="1" applyAlignment="1" applyProtection="1">
      <alignment vertical="top" wrapText="1"/>
    </xf>
    <xf numFmtId="0" fontId="6" fillId="0" borderId="0" xfId="0" applyFont="1" applyAlignment="1" applyProtection="1">
      <alignment wrapText="1"/>
    </xf>
    <xf numFmtId="0" fontId="6" fillId="0" borderId="0" xfId="0" applyFont="1" applyAlignment="1" applyProtection="1">
      <alignment vertical="top" wrapText="1"/>
    </xf>
    <xf numFmtId="0" fontId="0" fillId="0" borderId="0" xfId="0" applyBorder="1" applyProtection="1"/>
    <xf numFmtId="164" fontId="0" fillId="0" borderId="0" xfId="0" applyNumberFormat="1" applyProtection="1"/>
  </cellXfs>
  <cellStyles count="9">
    <cellStyle name="Comma" xfId="1" builtinId="3"/>
    <cellStyle name="Currency" xfId="2" builtinId="4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Hyperlink" xfId="4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595313</xdr:colOff>
      <xdr:row>1</xdr:row>
      <xdr:rowOff>11906</xdr:rowOff>
    </xdr:from>
    <xdr:to>
      <xdr:col>3</xdr:col>
      <xdr:colOff>479955</xdr:colOff>
      <xdr:row>3</xdr:row>
      <xdr:rowOff>178593</xdr:rowOff>
    </xdr:to>
    <xdr:pic>
      <xdr:nvPicPr>
        <xdr:cNvPr id="2" name="Picture 1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5313" y="202406"/>
          <a:ext cx="2524125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595313</xdr:colOff>
      <xdr:row>1</xdr:row>
      <xdr:rowOff>11906</xdr:rowOff>
    </xdr:from>
    <xdr:to>
      <xdr:col>3</xdr:col>
      <xdr:colOff>479955</xdr:colOff>
      <xdr:row>3</xdr:row>
      <xdr:rowOff>178593</xdr:rowOff>
    </xdr:to>
    <xdr:pic>
      <xdr:nvPicPr>
        <xdr:cNvPr id="2" name="Picture 1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5288" y="202406"/>
          <a:ext cx="2532592" cy="8143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myfifofamily.com" TargetMode="External"/><Relationship Id="rId2" Type="http://schemas.openxmlformats.org/officeDocument/2006/relationships/printerSettings" Target="../printerSettings/printerSettings1.bin"/><Relationship Id="rId3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myfifofamily.com" TargetMode="External"/><Relationship Id="rId2" Type="http://schemas.openxmlformats.org/officeDocument/2006/relationships/printerSettings" Target="../printerSettings/printerSettings2.bin"/><Relationship Id="rId3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8"/>
  <sheetViews>
    <sheetView showGridLines="0" tabSelected="1" view="pageBreakPreview" zoomScale="130" zoomScaleNormal="80" zoomScaleSheetLayoutView="130" workbookViewId="0">
      <selection activeCell="I35" sqref="I35"/>
    </sheetView>
  </sheetViews>
  <sheetFormatPr baseColWidth="10" defaultColWidth="8.83203125" defaultRowHeight="15" x14ac:dyDescent="0.2"/>
  <cols>
    <col min="1" max="1" width="6" style="1" customWidth="1"/>
    <col min="2" max="2" width="18.83203125" style="1" customWidth="1"/>
    <col min="3" max="3" width="11.83203125" style="1" customWidth="1"/>
    <col min="4" max="4" width="30.5" style="1" customWidth="1"/>
    <col min="5" max="5" width="8.5" style="1" customWidth="1"/>
    <col min="6" max="6" width="12.6640625" style="1" customWidth="1"/>
    <col min="7" max="7" width="14.33203125" style="1" customWidth="1"/>
    <col min="8" max="8" width="11.6640625" style="1" customWidth="1"/>
    <col min="9" max="9" width="14" style="1" customWidth="1"/>
    <col min="10" max="10" width="6" style="1" customWidth="1"/>
    <col min="11" max="16384" width="8.83203125" style="1"/>
  </cols>
  <sheetData>
    <row r="1" spans="1:24" x14ac:dyDescent="0.2">
      <c r="F1" s="29"/>
      <c r="G1" s="29"/>
      <c r="H1" s="29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36" customHeight="1" x14ac:dyDescent="0.2">
      <c r="A2" s="6"/>
      <c r="B2" s="7"/>
      <c r="C2" s="7"/>
      <c r="D2" s="7"/>
      <c r="E2" s="7"/>
      <c r="F2" s="46" t="s">
        <v>73</v>
      </c>
      <c r="G2" s="46"/>
      <c r="H2" s="4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5" customHeight="1" x14ac:dyDescent="0.2">
      <c r="A3" s="6"/>
      <c r="B3" s="8"/>
      <c r="C3" s="8"/>
      <c r="D3" s="8"/>
      <c r="E3" s="8"/>
      <c r="F3" s="46"/>
      <c r="G3" s="46"/>
      <c r="H3" s="4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5" customHeight="1" x14ac:dyDescent="0.2">
      <c r="A4" s="6"/>
      <c r="B4" s="8"/>
      <c r="C4" s="8"/>
      <c r="D4" s="8"/>
      <c r="E4" s="8"/>
      <c r="F4" s="46"/>
      <c r="G4" s="46"/>
      <c r="H4" s="4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16.5" customHeight="1" x14ac:dyDescent="0.2">
      <c r="A5" s="6"/>
      <c r="B5" s="83" t="s">
        <v>8</v>
      </c>
      <c r="C5" s="62"/>
      <c r="D5" s="62"/>
      <c r="E5" s="8"/>
      <c r="F5" s="9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9.5" customHeight="1" x14ac:dyDescent="0.2">
      <c r="A6" s="6"/>
      <c r="B6" s="47" t="s">
        <v>54</v>
      </c>
      <c r="C6" s="47"/>
      <c r="D6" s="47"/>
      <c r="E6" s="8"/>
      <c r="F6" s="9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8" customHeight="1" x14ac:dyDescent="0.2">
      <c r="A7" s="6"/>
      <c r="B7" s="47" t="s">
        <v>6</v>
      </c>
      <c r="C7" s="47"/>
      <c r="D7" s="47"/>
      <c r="E7" s="10"/>
      <c r="F7" s="1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14.25" customHeight="1" x14ac:dyDescent="0.2">
      <c r="A8" s="6"/>
      <c r="B8" s="47" t="s">
        <v>7</v>
      </c>
      <c r="C8" s="47"/>
      <c r="D8" s="47"/>
      <c r="E8" s="10"/>
      <c r="F8" s="10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16.5" customHeight="1" x14ac:dyDescent="0.2">
      <c r="A9" s="6"/>
      <c r="B9" s="164" t="s">
        <v>50</v>
      </c>
      <c r="C9" s="164"/>
      <c r="D9" s="47"/>
      <c r="E9" s="10"/>
      <c r="F9" s="10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21.75" customHeight="1" x14ac:dyDescent="0.2">
      <c r="B10" s="188" t="s">
        <v>17</v>
      </c>
      <c r="C10" s="121"/>
      <c r="D10" s="121"/>
      <c r="E10" s="3"/>
      <c r="F10" s="3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27.75" customHeight="1" x14ac:dyDescent="0.2">
      <c r="B11" s="188" t="s">
        <v>16</v>
      </c>
      <c r="C11" s="122"/>
      <c r="D11" s="122"/>
      <c r="E11" s="3"/>
      <c r="F11" s="3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x14ac:dyDescent="0.2">
      <c r="B12" s="189" t="s">
        <v>52</v>
      </c>
      <c r="C12" s="27"/>
      <c r="D12" s="27"/>
      <c r="E12" s="27"/>
      <c r="F12" s="189" t="s">
        <v>1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x14ac:dyDescent="0.2">
      <c r="B13" s="130"/>
      <c r="C13" s="131"/>
      <c r="D13" s="132"/>
      <c r="E13" s="2"/>
      <c r="F13" s="130"/>
      <c r="G13" s="131"/>
      <c r="H13" s="131"/>
      <c r="I13" s="132"/>
      <c r="J13" s="54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x14ac:dyDescent="0.2">
      <c r="B14" s="133"/>
      <c r="C14" s="134"/>
      <c r="D14" s="135"/>
      <c r="E14" s="2"/>
      <c r="F14" s="133"/>
      <c r="G14" s="134"/>
      <c r="H14" s="134"/>
      <c r="I14" s="135"/>
      <c r="J14" s="54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x14ac:dyDescent="0.2">
      <c r="B15" s="133"/>
      <c r="C15" s="134"/>
      <c r="D15" s="135"/>
      <c r="E15" s="2"/>
      <c r="F15" s="133"/>
      <c r="G15" s="134"/>
      <c r="H15" s="134"/>
      <c r="I15" s="135"/>
      <c r="J15" s="54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x14ac:dyDescent="0.2">
      <c r="B16" s="136"/>
      <c r="C16" s="137"/>
      <c r="D16" s="138"/>
      <c r="E16" s="2"/>
      <c r="F16" s="136"/>
      <c r="G16" s="137"/>
      <c r="H16" s="137"/>
      <c r="I16" s="138"/>
      <c r="J16" s="54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2:24" x14ac:dyDescent="0.2">
      <c r="B17" s="4"/>
      <c r="C17" s="4"/>
      <c r="D17" s="4"/>
      <c r="E17" s="4"/>
      <c r="F17" s="4"/>
      <c r="G17" s="4"/>
      <c r="H17" s="4"/>
      <c r="I17" s="4"/>
      <c r="J17" s="4"/>
      <c r="K17" s="190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2:24" x14ac:dyDescent="0.2">
      <c r="B18" s="95" t="s">
        <v>11</v>
      </c>
      <c r="C18" s="95"/>
      <c r="D18" s="95"/>
      <c r="E18" s="95" t="s">
        <v>12</v>
      </c>
      <c r="F18" s="95" t="s">
        <v>14</v>
      </c>
      <c r="G18" s="95" t="s">
        <v>13</v>
      </c>
      <c r="H18" s="95" t="s">
        <v>15</v>
      </c>
      <c r="I18" s="95" t="s">
        <v>2</v>
      </c>
      <c r="J18" s="38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2:24" ht="25" customHeight="1" x14ac:dyDescent="0.2">
      <c r="B19" s="129" t="s">
        <v>60</v>
      </c>
      <c r="C19" s="129"/>
      <c r="D19" s="129"/>
      <c r="E19" s="129"/>
      <c r="F19" s="129"/>
      <c r="G19" s="129"/>
      <c r="H19" s="129"/>
      <c r="I19" s="129"/>
      <c r="J19" s="39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2:24" ht="25" customHeight="1" x14ac:dyDescent="0.2">
      <c r="B20" s="155" t="s">
        <v>69</v>
      </c>
      <c r="C20" s="156"/>
      <c r="D20" s="157"/>
      <c r="E20" s="158"/>
      <c r="F20" s="158"/>
      <c r="G20" s="158"/>
      <c r="H20" s="158"/>
      <c r="I20" s="158"/>
      <c r="J20" s="39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2:24" ht="15" customHeight="1" x14ac:dyDescent="0.2">
      <c r="B21" s="152" t="s">
        <v>61</v>
      </c>
      <c r="C21" s="153"/>
      <c r="D21" s="154"/>
      <c r="E21" s="104">
        <v>27.23</v>
      </c>
      <c r="F21" s="105">
        <v>0.1</v>
      </c>
      <c r="G21" s="106">
        <v>24.05</v>
      </c>
      <c r="H21" s="107"/>
      <c r="I21" s="108">
        <f>G21*H21</f>
        <v>0</v>
      </c>
      <c r="J21" s="40"/>
      <c r="K21" s="6"/>
      <c r="L21" s="6"/>
      <c r="M21" s="191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2:24" ht="15" customHeight="1" x14ac:dyDescent="0.2">
      <c r="B22" s="139" t="s">
        <v>62</v>
      </c>
      <c r="C22" s="140"/>
      <c r="D22" s="141"/>
      <c r="E22" s="14">
        <v>27.23</v>
      </c>
      <c r="F22" s="15">
        <v>0.15</v>
      </c>
      <c r="G22" s="94">
        <f>E22*0.85</f>
        <v>23.145499999999998</v>
      </c>
      <c r="H22" s="31"/>
      <c r="I22" s="22">
        <f>G22*H22</f>
        <v>0</v>
      </c>
      <c r="J22" s="40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2:24" ht="15" customHeight="1" x14ac:dyDescent="0.2">
      <c r="B23" s="139" t="s">
        <v>63</v>
      </c>
      <c r="C23" s="140"/>
      <c r="D23" s="141"/>
      <c r="E23" s="14">
        <v>27.23</v>
      </c>
      <c r="F23" s="15">
        <v>0.2</v>
      </c>
      <c r="G23" s="14">
        <f>E23*0.8</f>
        <v>21.784000000000002</v>
      </c>
      <c r="H23" s="31"/>
      <c r="I23" s="22">
        <f t="shared" ref="I23:I28" si="0">G23*H23</f>
        <v>0</v>
      </c>
      <c r="J23" s="40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2:24" ht="15" customHeight="1" x14ac:dyDescent="0.2">
      <c r="B24" s="139" t="s">
        <v>64</v>
      </c>
      <c r="C24" s="140"/>
      <c r="D24" s="141"/>
      <c r="E24" s="14">
        <v>27.23</v>
      </c>
      <c r="F24" s="15">
        <v>0.25</v>
      </c>
      <c r="G24" s="14">
        <f>E24*0.75</f>
        <v>20.422499999999999</v>
      </c>
      <c r="H24" s="31"/>
      <c r="I24" s="22">
        <f t="shared" si="0"/>
        <v>0</v>
      </c>
      <c r="J24" s="40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2:24" ht="15" customHeight="1" x14ac:dyDescent="0.2">
      <c r="B25" s="89" t="s">
        <v>65</v>
      </c>
      <c r="C25" s="90"/>
      <c r="D25" s="91"/>
      <c r="E25" s="14">
        <v>27.23</v>
      </c>
      <c r="F25" s="15">
        <v>0.3</v>
      </c>
      <c r="G25" s="14">
        <f>E25*0.7</f>
        <v>19.061</v>
      </c>
      <c r="H25" s="31"/>
      <c r="I25" s="22">
        <f t="shared" si="0"/>
        <v>0</v>
      </c>
      <c r="J25" s="40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2:24" ht="15" customHeight="1" x14ac:dyDescent="0.2">
      <c r="B26" s="139" t="s">
        <v>66</v>
      </c>
      <c r="C26" s="140"/>
      <c r="D26" s="141"/>
      <c r="E26" s="14">
        <v>27.23</v>
      </c>
      <c r="F26" s="15">
        <v>0.35</v>
      </c>
      <c r="G26" s="14">
        <f>E26*0.65</f>
        <v>17.6995</v>
      </c>
      <c r="H26" s="31"/>
      <c r="I26" s="22">
        <f t="shared" si="0"/>
        <v>0</v>
      </c>
      <c r="J26" s="40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2:24" ht="15" customHeight="1" x14ac:dyDescent="0.2">
      <c r="B27" s="146" t="s">
        <v>67</v>
      </c>
      <c r="C27" s="147"/>
      <c r="D27" s="148"/>
      <c r="E27" s="96">
        <v>27.23</v>
      </c>
      <c r="F27" s="97">
        <v>0.4</v>
      </c>
      <c r="G27" s="96">
        <f>E27*0.6</f>
        <v>16.338000000000001</v>
      </c>
      <c r="H27" s="98"/>
      <c r="I27" s="99">
        <f t="shared" si="0"/>
        <v>0</v>
      </c>
      <c r="J27" s="40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2:24" ht="15" customHeight="1" x14ac:dyDescent="0.2">
      <c r="B28" s="123" t="s">
        <v>68</v>
      </c>
      <c r="C28" s="124"/>
      <c r="D28" s="125"/>
      <c r="E28" s="100">
        <v>27.23</v>
      </c>
      <c r="F28" s="101">
        <v>0.45</v>
      </c>
      <c r="G28" s="100">
        <f>E28*0.55</f>
        <v>14.976500000000001</v>
      </c>
      <c r="H28" s="32"/>
      <c r="I28" s="102">
        <f t="shared" si="0"/>
        <v>0</v>
      </c>
      <c r="J28" s="40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2:24" ht="5" customHeight="1" x14ac:dyDescent="0.2">
      <c r="B29" s="112"/>
      <c r="C29" s="112"/>
      <c r="D29" s="112"/>
      <c r="E29" s="112"/>
      <c r="F29" s="112"/>
      <c r="G29" s="112"/>
      <c r="H29" s="112"/>
      <c r="I29" s="112"/>
      <c r="J29" s="40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2:24" ht="37" customHeight="1" x14ac:dyDescent="0.2">
      <c r="B30" s="149" t="s">
        <v>70</v>
      </c>
      <c r="C30" s="150"/>
      <c r="D30" s="151"/>
      <c r="E30" s="142"/>
      <c r="F30" s="142"/>
      <c r="G30" s="142"/>
      <c r="H30" s="142"/>
      <c r="I30" s="142"/>
      <c r="J30" s="40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2:24" ht="15" customHeight="1" x14ac:dyDescent="0.2">
      <c r="B31" s="139" t="s">
        <v>63</v>
      </c>
      <c r="C31" s="140"/>
      <c r="D31" s="141"/>
      <c r="E31" s="110">
        <v>27.23</v>
      </c>
      <c r="F31" s="105">
        <v>0.2</v>
      </c>
      <c r="G31" s="104">
        <f>E31*0.8</f>
        <v>21.784000000000002</v>
      </c>
      <c r="H31" s="109"/>
      <c r="I31" s="108">
        <f t="shared" ref="I31:I36" si="1">G31*H31</f>
        <v>0</v>
      </c>
      <c r="J31" s="40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2:24" ht="15" customHeight="1" x14ac:dyDescent="0.2">
      <c r="B32" s="139" t="s">
        <v>64</v>
      </c>
      <c r="C32" s="140"/>
      <c r="D32" s="141"/>
      <c r="E32" s="103">
        <v>27.23</v>
      </c>
      <c r="F32" s="15">
        <v>0.25</v>
      </c>
      <c r="G32" s="14">
        <f>E32*0.75</f>
        <v>20.422499999999999</v>
      </c>
      <c r="H32" s="31"/>
      <c r="I32" s="22">
        <f t="shared" si="1"/>
        <v>0</v>
      </c>
      <c r="J32" s="40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2:24" ht="15" customHeight="1" x14ac:dyDescent="0.2">
      <c r="B33" s="89" t="s">
        <v>65</v>
      </c>
      <c r="C33" s="90"/>
      <c r="D33" s="91"/>
      <c r="E33" s="103">
        <v>27.23</v>
      </c>
      <c r="F33" s="15">
        <v>0.3</v>
      </c>
      <c r="G33" s="14">
        <f>E33*0.7</f>
        <v>19.061</v>
      </c>
      <c r="H33" s="31"/>
      <c r="I33" s="22">
        <f t="shared" si="1"/>
        <v>0</v>
      </c>
      <c r="J33" s="40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2:24" ht="15" customHeight="1" x14ac:dyDescent="0.2">
      <c r="B34" s="139" t="s">
        <v>66</v>
      </c>
      <c r="C34" s="140"/>
      <c r="D34" s="141"/>
      <c r="E34" s="103">
        <v>27.23</v>
      </c>
      <c r="F34" s="15">
        <v>0.35</v>
      </c>
      <c r="G34" s="14">
        <f>E34*0.65</f>
        <v>17.6995</v>
      </c>
      <c r="H34" s="31"/>
      <c r="I34" s="22">
        <f t="shared" si="1"/>
        <v>0</v>
      </c>
      <c r="J34" s="40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2:24" ht="15" customHeight="1" x14ac:dyDescent="0.2">
      <c r="B35" s="139" t="s">
        <v>67</v>
      </c>
      <c r="C35" s="140"/>
      <c r="D35" s="141"/>
      <c r="E35" s="103">
        <v>27.23</v>
      </c>
      <c r="F35" s="15">
        <v>0.4</v>
      </c>
      <c r="G35" s="14">
        <f>E35*0.6</f>
        <v>16.338000000000001</v>
      </c>
      <c r="H35" s="31"/>
      <c r="I35" s="22">
        <f t="shared" si="1"/>
        <v>0</v>
      </c>
      <c r="J35" s="40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2:24" ht="15" customHeight="1" x14ac:dyDescent="0.2">
      <c r="B36" s="123" t="s">
        <v>68</v>
      </c>
      <c r="C36" s="124"/>
      <c r="D36" s="125"/>
      <c r="E36" s="111">
        <v>27.23</v>
      </c>
      <c r="F36" s="101">
        <v>0.45</v>
      </c>
      <c r="G36" s="100">
        <f>E36*0.55</f>
        <v>14.976500000000001</v>
      </c>
      <c r="H36" s="32"/>
      <c r="I36" s="102">
        <f t="shared" si="1"/>
        <v>0</v>
      </c>
      <c r="J36" s="40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2:24" ht="5" customHeight="1" x14ac:dyDescent="0.2">
      <c r="B37" s="112"/>
      <c r="C37" s="112"/>
      <c r="D37" s="112"/>
      <c r="E37" s="112"/>
      <c r="F37" s="112"/>
      <c r="G37" s="112"/>
      <c r="H37" s="112"/>
      <c r="I37" s="112"/>
      <c r="J37" s="40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2:24" ht="39" customHeight="1" x14ac:dyDescent="0.2">
      <c r="B38" s="143" t="s">
        <v>71</v>
      </c>
      <c r="C38" s="144"/>
      <c r="D38" s="145"/>
      <c r="E38" s="142"/>
      <c r="F38" s="142"/>
      <c r="G38" s="142"/>
      <c r="H38" s="142"/>
      <c r="I38" s="142"/>
      <c r="J38" s="40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ht="15" customHeight="1" x14ac:dyDescent="0.2">
      <c r="B39" s="139" t="s">
        <v>63</v>
      </c>
      <c r="C39" s="140"/>
      <c r="D39" s="141"/>
      <c r="E39" s="104">
        <v>27.23</v>
      </c>
      <c r="F39" s="105">
        <v>0.2</v>
      </c>
      <c r="G39" s="104">
        <f>E39*0.8</f>
        <v>21.784000000000002</v>
      </c>
      <c r="H39" s="109"/>
      <c r="I39" s="108">
        <f t="shared" ref="I39:I44" si="2">G39*H39</f>
        <v>0</v>
      </c>
      <c r="J39" s="40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2:24" ht="15" customHeight="1" x14ac:dyDescent="0.2">
      <c r="B40" s="139" t="s">
        <v>64</v>
      </c>
      <c r="C40" s="140"/>
      <c r="D40" s="141"/>
      <c r="E40" s="14">
        <v>27.23</v>
      </c>
      <c r="F40" s="15">
        <v>0.25</v>
      </c>
      <c r="G40" s="14">
        <f>E40*0.75</f>
        <v>20.422499999999999</v>
      </c>
      <c r="H40" s="31"/>
      <c r="I40" s="22">
        <f t="shared" si="2"/>
        <v>0</v>
      </c>
      <c r="J40" s="40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2:24" ht="15" customHeight="1" x14ac:dyDescent="0.2">
      <c r="B41" s="89" t="s">
        <v>65</v>
      </c>
      <c r="C41" s="90"/>
      <c r="D41" s="91"/>
      <c r="E41" s="14">
        <v>27.23</v>
      </c>
      <c r="F41" s="15">
        <v>0.3</v>
      </c>
      <c r="G41" s="14">
        <f>E41*0.7</f>
        <v>19.061</v>
      </c>
      <c r="H41" s="31"/>
      <c r="I41" s="22">
        <f t="shared" si="2"/>
        <v>0</v>
      </c>
      <c r="J41" s="40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2:24" ht="15" customHeight="1" x14ac:dyDescent="0.2">
      <c r="B42" s="139" t="s">
        <v>66</v>
      </c>
      <c r="C42" s="140"/>
      <c r="D42" s="141"/>
      <c r="E42" s="14">
        <v>27.23</v>
      </c>
      <c r="F42" s="15">
        <v>0.35</v>
      </c>
      <c r="G42" s="14">
        <f>E42*0.65</f>
        <v>17.6995</v>
      </c>
      <c r="H42" s="31"/>
      <c r="I42" s="22">
        <f t="shared" si="2"/>
        <v>0</v>
      </c>
      <c r="J42" s="40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2:24" ht="15" customHeight="1" x14ac:dyDescent="0.2">
      <c r="B43" s="139" t="s">
        <v>67</v>
      </c>
      <c r="C43" s="140"/>
      <c r="D43" s="141"/>
      <c r="E43" s="14">
        <v>27.23</v>
      </c>
      <c r="F43" s="15">
        <v>0.4</v>
      </c>
      <c r="G43" s="14">
        <f>E43*0.6</f>
        <v>16.338000000000001</v>
      </c>
      <c r="H43" s="31"/>
      <c r="I43" s="22">
        <f t="shared" si="2"/>
        <v>0</v>
      </c>
      <c r="J43" s="40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2:24" ht="15" customHeight="1" x14ac:dyDescent="0.2">
      <c r="B44" s="123" t="s">
        <v>68</v>
      </c>
      <c r="C44" s="124"/>
      <c r="D44" s="125"/>
      <c r="E44" s="100">
        <v>27.23</v>
      </c>
      <c r="F44" s="101">
        <v>0.45</v>
      </c>
      <c r="G44" s="100">
        <f>E44*0.55</f>
        <v>14.976500000000001</v>
      </c>
      <c r="H44" s="32"/>
      <c r="I44" s="102">
        <f t="shared" si="2"/>
        <v>0</v>
      </c>
      <c r="J44" s="40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2:24" ht="5" customHeight="1" x14ac:dyDescent="0.2">
      <c r="B45" s="112"/>
      <c r="C45" s="112"/>
      <c r="D45" s="112"/>
      <c r="E45" s="112"/>
      <c r="F45" s="112"/>
      <c r="G45" s="112"/>
      <c r="H45" s="112"/>
      <c r="I45" s="112"/>
      <c r="J45" s="40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2:24" ht="15" customHeight="1" x14ac:dyDescent="0.2">
      <c r="B46" s="126" t="s">
        <v>59</v>
      </c>
      <c r="C46" s="127"/>
      <c r="D46" s="127"/>
      <c r="E46" s="127"/>
      <c r="F46" s="127"/>
      <c r="G46" s="127"/>
      <c r="H46" s="127"/>
      <c r="I46" s="128"/>
      <c r="J46" s="40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2:24" ht="27" customHeight="1" x14ac:dyDescent="0.2">
      <c r="B47" s="129" t="s">
        <v>72</v>
      </c>
      <c r="C47" s="129"/>
      <c r="D47" s="129"/>
      <c r="E47" s="129"/>
      <c r="F47" s="129"/>
      <c r="G47" s="129"/>
      <c r="H47" s="129"/>
      <c r="I47" s="129"/>
      <c r="J47" s="39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2:24" ht="25" customHeight="1" x14ac:dyDescent="0.2">
      <c r="B48" s="155" t="s">
        <v>69</v>
      </c>
      <c r="C48" s="156"/>
      <c r="D48" s="157"/>
      <c r="E48" s="158"/>
      <c r="F48" s="158"/>
      <c r="G48" s="158"/>
      <c r="H48" s="158"/>
      <c r="I48" s="158"/>
      <c r="J48" s="39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2:24" ht="15" customHeight="1" x14ac:dyDescent="0.2">
      <c r="B49" s="152" t="s">
        <v>61</v>
      </c>
      <c r="C49" s="153"/>
      <c r="D49" s="154"/>
      <c r="E49" s="104">
        <v>27.23</v>
      </c>
      <c r="F49" s="105">
        <v>0.1</v>
      </c>
      <c r="G49" s="106">
        <v>24.05</v>
      </c>
      <c r="H49" s="107"/>
      <c r="I49" s="108">
        <f>G49*H49</f>
        <v>0</v>
      </c>
      <c r="J49" s="40"/>
      <c r="K49" s="6"/>
      <c r="L49" s="6"/>
      <c r="M49" s="191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2:24" ht="15" customHeight="1" x14ac:dyDescent="0.2">
      <c r="B50" s="139" t="s">
        <v>62</v>
      </c>
      <c r="C50" s="140"/>
      <c r="D50" s="141"/>
      <c r="E50" s="14">
        <v>27.23</v>
      </c>
      <c r="F50" s="15">
        <v>0.15</v>
      </c>
      <c r="G50" s="94">
        <f>E50*0.85</f>
        <v>23.145499999999998</v>
      </c>
      <c r="H50" s="31"/>
      <c r="I50" s="22">
        <f>G50*H50</f>
        <v>0</v>
      </c>
      <c r="J50" s="40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2:24" ht="15" customHeight="1" x14ac:dyDescent="0.2">
      <c r="B51" s="139" t="s">
        <v>63</v>
      </c>
      <c r="C51" s="140"/>
      <c r="D51" s="141"/>
      <c r="E51" s="14">
        <v>27.23</v>
      </c>
      <c r="F51" s="15">
        <v>0.2</v>
      </c>
      <c r="G51" s="14">
        <f>E51*0.8</f>
        <v>21.784000000000002</v>
      </c>
      <c r="H51" s="31"/>
      <c r="I51" s="22">
        <f t="shared" ref="I51:I56" si="3">G51*H51</f>
        <v>0</v>
      </c>
      <c r="J51" s="40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2:24" ht="15" customHeight="1" x14ac:dyDescent="0.2">
      <c r="B52" s="139" t="s">
        <v>64</v>
      </c>
      <c r="C52" s="140"/>
      <c r="D52" s="141"/>
      <c r="E52" s="14">
        <v>27.23</v>
      </c>
      <c r="F52" s="15">
        <v>0.25</v>
      </c>
      <c r="G52" s="14">
        <f>E52*0.75</f>
        <v>20.422499999999999</v>
      </c>
      <c r="H52" s="31"/>
      <c r="I52" s="22">
        <f t="shared" si="3"/>
        <v>0</v>
      </c>
      <c r="J52" s="40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2:24" ht="15" customHeight="1" x14ac:dyDescent="0.2">
      <c r="B53" s="89" t="s">
        <v>65</v>
      </c>
      <c r="C53" s="90"/>
      <c r="D53" s="91"/>
      <c r="E53" s="14">
        <v>27.23</v>
      </c>
      <c r="F53" s="15">
        <v>0.3</v>
      </c>
      <c r="G53" s="14">
        <f>E53*0.7</f>
        <v>19.061</v>
      </c>
      <c r="H53" s="31"/>
      <c r="I53" s="22">
        <f t="shared" si="3"/>
        <v>0</v>
      </c>
      <c r="J53" s="40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2:24" ht="15" customHeight="1" x14ac:dyDescent="0.2">
      <c r="B54" s="139" t="s">
        <v>66</v>
      </c>
      <c r="C54" s="140"/>
      <c r="D54" s="141"/>
      <c r="E54" s="14">
        <v>27.23</v>
      </c>
      <c r="F54" s="15">
        <v>0.35</v>
      </c>
      <c r="G54" s="14">
        <f>E54*0.65</f>
        <v>17.6995</v>
      </c>
      <c r="H54" s="31"/>
      <c r="I54" s="22">
        <f t="shared" si="3"/>
        <v>0</v>
      </c>
      <c r="J54" s="40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2:24" ht="15" customHeight="1" x14ac:dyDescent="0.2">
      <c r="B55" s="146" t="s">
        <v>67</v>
      </c>
      <c r="C55" s="147"/>
      <c r="D55" s="148"/>
      <c r="E55" s="96">
        <v>27.23</v>
      </c>
      <c r="F55" s="97">
        <v>0.4</v>
      </c>
      <c r="G55" s="96">
        <f>E55*0.6</f>
        <v>16.338000000000001</v>
      </c>
      <c r="H55" s="98"/>
      <c r="I55" s="99">
        <f t="shared" si="3"/>
        <v>0</v>
      </c>
      <c r="J55" s="40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2:24" ht="15" customHeight="1" x14ac:dyDescent="0.2">
      <c r="B56" s="123" t="s">
        <v>68</v>
      </c>
      <c r="C56" s="124"/>
      <c r="D56" s="125"/>
      <c r="E56" s="100">
        <v>27.23</v>
      </c>
      <c r="F56" s="101">
        <v>0.45</v>
      </c>
      <c r="G56" s="100">
        <f>E56*0.55</f>
        <v>14.976500000000001</v>
      </c>
      <c r="H56" s="32"/>
      <c r="I56" s="102">
        <f t="shared" si="3"/>
        <v>0</v>
      </c>
      <c r="J56" s="40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2:24" ht="5" customHeight="1" x14ac:dyDescent="0.2">
      <c r="B57" s="112"/>
      <c r="C57" s="112"/>
      <c r="D57" s="112"/>
      <c r="E57" s="112"/>
      <c r="F57" s="112"/>
      <c r="G57" s="112"/>
      <c r="H57" s="112"/>
      <c r="I57" s="112"/>
      <c r="J57" s="40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2:24" ht="37" customHeight="1" x14ac:dyDescent="0.2">
      <c r="B58" s="149" t="s">
        <v>70</v>
      </c>
      <c r="C58" s="150"/>
      <c r="D58" s="151"/>
      <c r="E58" s="142"/>
      <c r="F58" s="142"/>
      <c r="G58" s="142"/>
      <c r="H58" s="142"/>
      <c r="I58" s="142"/>
      <c r="J58" s="40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2:24" ht="15" customHeight="1" x14ac:dyDescent="0.2">
      <c r="B59" s="139" t="s">
        <v>63</v>
      </c>
      <c r="C59" s="140"/>
      <c r="D59" s="141"/>
      <c r="E59" s="110">
        <v>27.23</v>
      </c>
      <c r="F59" s="105">
        <v>0.2</v>
      </c>
      <c r="G59" s="104">
        <f>E59*0.8</f>
        <v>21.784000000000002</v>
      </c>
      <c r="H59" s="109"/>
      <c r="I59" s="108">
        <f t="shared" ref="I59:I64" si="4">G59*H59</f>
        <v>0</v>
      </c>
      <c r="J59" s="40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2:24" ht="15" customHeight="1" x14ac:dyDescent="0.2">
      <c r="B60" s="139" t="s">
        <v>64</v>
      </c>
      <c r="C60" s="140"/>
      <c r="D60" s="141"/>
      <c r="E60" s="103">
        <v>27.23</v>
      </c>
      <c r="F60" s="15">
        <v>0.25</v>
      </c>
      <c r="G60" s="14">
        <f>E60*0.75</f>
        <v>20.422499999999999</v>
      </c>
      <c r="H60" s="31"/>
      <c r="I60" s="22">
        <f t="shared" si="4"/>
        <v>0</v>
      </c>
      <c r="J60" s="40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2:24" ht="15" customHeight="1" x14ac:dyDescent="0.2">
      <c r="B61" s="89" t="s">
        <v>65</v>
      </c>
      <c r="C61" s="90"/>
      <c r="D61" s="91"/>
      <c r="E61" s="103">
        <v>27.23</v>
      </c>
      <c r="F61" s="15">
        <v>0.3</v>
      </c>
      <c r="G61" s="14">
        <f>E61*0.7</f>
        <v>19.061</v>
      </c>
      <c r="H61" s="31"/>
      <c r="I61" s="22">
        <f t="shared" si="4"/>
        <v>0</v>
      </c>
      <c r="J61" s="40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2:24" ht="15" customHeight="1" x14ac:dyDescent="0.2">
      <c r="B62" s="139" t="s">
        <v>66</v>
      </c>
      <c r="C62" s="140"/>
      <c r="D62" s="141"/>
      <c r="E62" s="103">
        <v>27.23</v>
      </c>
      <c r="F62" s="15">
        <v>0.35</v>
      </c>
      <c r="G62" s="14">
        <f>E62*0.65</f>
        <v>17.6995</v>
      </c>
      <c r="H62" s="31"/>
      <c r="I62" s="22">
        <f t="shared" si="4"/>
        <v>0</v>
      </c>
      <c r="J62" s="40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2:24" ht="15" customHeight="1" x14ac:dyDescent="0.2">
      <c r="B63" s="139" t="s">
        <v>67</v>
      </c>
      <c r="C63" s="140"/>
      <c r="D63" s="141"/>
      <c r="E63" s="103">
        <v>27.23</v>
      </c>
      <c r="F63" s="15">
        <v>0.4</v>
      </c>
      <c r="G63" s="14">
        <f>E63*0.6</f>
        <v>16.338000000000001</v>
      </c>
      <c r="H63" s="31"/>
      <c r="I63" s="22">
        <f t="shared" si="4"/>
        <v>0</v>
      </c>
      <c r="J63" s="40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2:24" ht="15" customHeight="1" x14ac:dyDescent="0.2">
      <c r="B64" s="123" t="s">
        <v>68</v>
      </c>
      <c r="C64" s="124"/>
      <c r="D64" s="125"/>
      <c r="E64" s="111">
        <v>27.23</v>
      </c>
      <c r="F64" s="101">
        <v>0.45</v>
      </c>
      <c r="G64" s="100">
        <f>E64*0.55</f>
        <v>14.976500000000001</v>
      </c>
      <c r="H64" s="32"/>
      <c r="I64" s="102">
        <f t="shared" si="4"/>
        <v>0</v>
      </c>
      <c r="J64" s="40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2:24" ht="5" customHeight="1" x14ac:dyDescent="0.2">
      <c r="B65" s="112"/>
      <c r="C65" s="112"/>
      <c r="D65" s="112"/>
      <c r="E65" s="112"/>
      <c r="F65" s="112"/>
      <c r="G65" s="112"/>
      <c r="H65" s="112"/>
      <c r="I65" s="112"/>
      <c r="J65" s="40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2:24" ht="39" customHeight="1" x14ac:dyDescent="0.2">
      <c r="B66" s="143" t="s">
        <v>71</v>
      </c>
      <c r="C66" s="144"/>
      <c r="D66" s="145"/>
      <c r="E66" s="142"/>
      <c r="F66" s="142"/>
      <c r="G66" s="142"/>
      <c r="H66" s="142"/>
      <c r="I66" s="142"/>
      <c r="J66" s="40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2:24" ht="15" customHeight="1" x14ac:dyDescent="0.2">
      <c r="B67" s="139" t="s">
        <v>63</v>
      </c>
      <c r="C67" s="140"/>
      <c r="D67" s="141"/>
      <c r="E67" s="104">
        <v>27.23</v>
      </c>
      <c r="F67" s="105">
        <v>0.2</v>
      </c>
      <c r="G67" s="104">
        <f>E67*0.8</f>
        <v>21.784000000000002</v>
      </c>
      <c r="H67" s="109"/>
      <c r="I67" s="108">
        <f t="shared" ref="I67:I72" si="5">G67*H67</f>
        <v>0</v>
      </c>
      <c r="J67" s="40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2:24" ht="15" customHeight="1" x14ac:dyDescent="0.2">
      <c r="B68" s="139" t="s">
        <v>64</v>
      </c>
      <c r="C68" s="140"/>
      <c r="D68" s="141"/>
      <c r="E68" s="14">
        <v>27.23</v>
      </c>
      <c r="F68" s="15">
        <v>0.25</v>
      </c>
      <c r="G68" s="14">
        <f>E68*0.75</f>
        <v>20.422499999999999</v>
      </c>
      <c r="H68" s="31"/>
      <c r="I68" s="22">
        <f t="shared" si="5"/>
        <v>0</v>
      </c>
      <c r="J68" s="40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2:24" ht="15" customHeight="1" x14ac:dyDescent="0.2">
      <c r="B69" s="89" t="s">
        <v>65</v>
      </c>
      <c r="C69" s="90"/>
      <c r="D69" s="91"/>
      <c r="E69" s="14">
        <v>27.23</v>
      </c>
      <c r="F69" s="15">
        <v>0.3</v>
      </c>
      <c r="G69" s="14">
        <f>E69*0.7</f>
        <v>19.061</v>
      </c>
      <c r="H69" s="31"/>
      <c r="I69" s="22">
        <f t="shared" si="5"/>
        <v>0</v>
      </c>
      <c r="J69" s="40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2:24" ht="15" customHeight="1" x14ac:dyDescent="0.2">
      <c r="B70" s="139" t="s">
        <v>66</v>
      </c>
      <c r="C70" s="140"/>
      <c r="D70" s="141"/>
      <c r="E70" s="14">
        <v>27.23</v>
      </c>
      <c r="F70" s="15">
        <v>0.35</v>
      </c>
      <c r="G70" s="14">
        <f>E70*0.65</f>
        <v>17.6995</v>
      </c>
      <c r="H70" s="31"/>
      <c r="I70" s="22">
        <f t="shared" si="5"/>
        <v>0</v>
      </c>
      <c r="J70" s="40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2:24" ht="15" customHeight="1" x14ac:dyDescent="0.2">
      <c r="B71" s="139" t="s">
        <v>67</v>
      </c>
      <c r="C71" s="140"/>
      <c r="D71" s="141"/>
      <c r="E71" s="14">
        <v>27.23</v>
      </c>
      <c r="F71" s="15">
        <v>0.4</v>
      </c>
      <c r="G71" s="14">
        <f>E71*0.6</f>
        <v>16.338000000000001</v>
      </c>
      <c r="H71" s="31"/>
      <c r="I71" s="22">
        <f t="shared" si="5"/>
        <v>0</v>
      </c>
      <c r="J71" s="40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2:24" ht="15" customHeight="1" x14ac:dyDescent="0.2">
      <c r="B72" s="123" t="s">
        <v>68</v>
      </c>
      <c r="C72" s="124"/>
      <c r="D72" s="125"/>
      <c r="E72" s="100">
        <v>27.23</v>
      </c>
      <c r="F72" s="101">
        <v>0.45</v>
      </c>
      <c r="G72" s="100">
        <f>E72*0.55</f>
        <v>14.976500000000001</v>
      </c>
      <c r="H72" s="32"/>
      <c r="I72" s="102">
        <f t="shared" si="5"/>
        <v>0</v>
      </c>
      <c r="J72" s="40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2:24" ht="5" customHeight="1" x14ac:dyDescent="0.2">
      <c r="B73" s="112"/>
      <c r="C73" s="112"/>
      <c r="D73" s="112"/>
      <c r="E73" s="112"/>
      <c r="F73" s="112"/>
      <c r="G73" s="112"/>
      <c r="H73" s="112"/>
      <c r="I73" s="112"/>
      <c r="J73" s="40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2:24" ht="15" customHeight="1" x14ac:dyDescent="0.2">
      <c r="B74" s="126" t="s">
        <v>59</v>
      </c>
      <c r="C74" s="127"/>
      <c r="D74" s="127"/>
      <c r="E74" s="127"/>
      <c r="F74" s="127"/>
      <c r="G74" s="127"/>
      <c r="H74" s="127"/>
      <c r="I74" s="128"/>
      <c r="J74" s="40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2:24" ht="5" customHeight="1" x14ac:dyDescent="0.2">
      <c r="B75" s="112"/>
      <c r="C75" s="112"/>
      <c r="D75" s="112"/>
      <c r="E75" s="112"/>
      <c r="F75" s="112"/>
      <c r="G75" s="112"/>
      <c r="H75" s="112"/>
      <c r="I75" s="112"/>
      <c r="J75" s="40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2:24" ht="25" customHeight="1" x14ac:dyDescent="0.2">
      <c r="B76" s="129" t="s">
        <v>51</v>
      </c>
      <c r="C76" s="129"/>
      <c r="D76" s="129"/>
      <c r="E76" s="129"/>
      <c r="F76" s="129"/>
      <c r="G76" s="129"/>
      <c r="H76" s="129"/>
      <c r="I76" s="129"/>
      <c r="J76" s="39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2:24" ht="5" customHeight="1" x14ac:dyDescent="0.2">
      <c r="B77" s="112"/>
      <c r="C77" s="112"/>
      <c r="D77" s="112"/>
      <c r="E77" s="112"/>
      <c r="F77" s="112"/>
      <c r="G77" s="112"/>
      <c r="H77" s="112"/>
      <c r="I77" s="112"/>
      <c r="J77" s="40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2:24" x14ac:dyDescent="0.2">
      <c r="B78" s="161" t="s">
        <v>23</v>
      </c>
      <c r="C78" s="162"/>
      <c r="D78" s="163"/>
      <c r="E78" s="104">
        <v>15.4</v>
      </c>
      <c r="F78" s="113">
        <v>0</v>
      </c>
      <c r="G78" s="114">
        <v>13.59</v>
      </c>
      <c r="H78" s="109"/>
      <c r="I78" s="108">
        <f t="shared" ref="I78:I83" si="6">G78*H78</f>
        <v>0</v>
      </c>
      <c r="J78" s="40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2:24" x14ac:dyDescent="0.2">
      <c r="B79" s="139" t="s">
        <v>24</v>
      </c>
      <c r="C79" s="140"/>
      <c r="D79" s="141"/>
      <c r="E79" s="14">
        <v>15.4</v>
      </c>
      <c r="F79" s="16">
        <v>0.05</v>
      </c>
      <c r="G79" s="17">
        <f>E79*0.95</f>
        <v>14.629999999999999</v>
      </c>
      <c r="H79" s="31"/>
      <c r="I79" s="22">
        <f t="shared" si="6"/>
        <v>0</v>
      </c>
      <c r="J79" s="40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2:24" x14ac:dyDescent="0.2">
      <c r="B80" s="139" t="s">
        <v>25</v>
      </c>
      <c r="C80" s="140"/>
      <c r="D80" s="141"/>
      <c r="E80" s="14">
        <v>15.4</v>
      </c>
      <c r="F80" s="16">
        <v>0.15</v>
      </c>
      <c r="G80" s="17">
        <f>E80*0.85</f>
        <v>13.09</v>
      </c>
      <c r="H80" s="31"/>
      <c r="I80" s="22">
        <f t="shared" si="6"/>
        <v>0</v>
      </c>
      <c r="J80" s="40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2:24" x14ac:dyDescent="0.2">
      <c r="B81" s="139" t="s">
        <v>57</v>
      </c>
      <c r="C81" s="140"/>
      <c r="D81" s="141"/>
      <c r="E81" s="14">
        <v>15.4</v>
      </c>
      <c r="F81" s="16">
        <v>0.2</v>
      </c>
      <c r="G81" s="17">
        <f>E81*0.8</f>
        <v>12.32</v>
      </c>
      <c r="H81" s="31"/>
      <c r="I81" s="22">
        <f t="shared" si="6"/>
        <v>0</v>
      </c>
      <c r="J81" s="40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2:24" x14ac:dyDescent="0.2">
      <c r="B82" s="139" t="s">
        <v>58</v>
      </c>
      <c r="C82" s="140"/>
      <c r="D82" s="141"/>
      <c r="E82" s="14">
        <v>15.4</v>
      </c>
      <c r="F82" s="16">
        <v>0.3</v>
      </c>
      <c r="G82" s="17">
        <f>E82*0.7</f>
        <v>10.78</v>
      </c>
      <c r="H82" s="31"/>
      <c r="I82" s="22">
        <f t="shared" si="6"/>
        <v>0</v>
      </c>
      <c r="J82" s="40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2:24" x14ac:dyDescent="0.2">
      <c r="B83" s="123" t="s">
        <v>26</v>
      </c>
      <c r="C83" s="124"/>
      <c r="D83" s="125"/>
      <c r="E83" s="100">
        <v>15.4</v>
      </c>
      <c r="F83" s="115">
        <v>0.4</v>
      </c>
      <c r="G83" s="20">
        <f>E83*0.6</f>
        <v>9.24</v>
      </c>
      <c r="H83" s="32"/>
      <c r="I83" s="102">
        <f t="shared" si="6"/>
        <v>0</v>
      </c>
      <c r="J83" s="40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2:24" ht="15" customHeight="1" x14ac:dyDescent="0.2">
      <c r="B84" s="170" t="s">
        <v>53</v>
      </c>
      <c r="C84" s="171"/>
      <c r="D84" s="172"/>
      <c r="E84" s="116">
        <v>15.4</v>
      </c>
      <c r="F84" s="117">
        <v>0.6</v>
      </c>
      <c r="G84" s="118">
        <v>6.15</v>
      </c>
      <c r="H84" s="119"/>
      <c r="I84" s="120">
        <f>SUM(H84*G84)</f>
        <v>0</v>
      </c>
      <c r="J84" s="40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2:24" ht="5" customHeight="1" x14ac:dyDescent="0.2">
      <c r="B85" s="112"/>
      <c r="C85" s="112"/>
      <c r="D85" s="112"/>
      <c r="E85" s="112"/>
      <c r="F85" s="112"/>
      <c r="G85" s="112"/>
      <c r="H85" s="112"/>
      <c r="I85" s="112"/>
      <c r="J85" s="40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2:24" ht="30" customHeight="1" x14ac:dyDescent="0.2">
      <c r="B86" s="165" t="s">
        <v>9</v>
      </c>
      <c r="C86" s="166"/>
      <c r="D86" s="167"/>
      <c r="E86" s="104">
        <v>300</v>
      </c>
      <c r="F86" s="113">
        <v>0</v>
      </c>
      <c r="G86" s="114">
        <v>300</v>
      </c>
      <c r="H86" s="109"/>
      <c r="I86" s="108">
        <f t="shared" ref="I86" si="7">G86*H86</f>
        <v>0</v>
      </c>
      <c r="J86" s="40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2:24" x14ac:dyDescent="0.2">
      <c r="B87" s="63"/>
      <c r="C87" s="64"/>
      <c r="D87" s="65"/>
      <c r="E87" s="19"/>
      <c r="F87" s="19"/>
      <c r="G87" s="20"/>
      <c r="H87" s="32"/>
      <c r="I87" s="23"/>
      <c r="J87" s="39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2:24" x14ac:dyDescent="0.2">
      <c r="B88" s="3"/>
      <c r="C88" s="3"/>
      <c r="D88" s="3"/>
      <c r="E88" s="3"/>
      <c r="F88" s="3"/>
      <c r="G88" s="183" t="s">
        <v>3</v>
      </c>
      <c r="H88" s="69"/>
      <c r="I88" s="24">
        <f>SUM(I22:I86)</f>
        <v>0</v>
      </c>
      <c r="J88" s="40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2:24" x14ac:dyDescent="0.2">
      <c r="B89" s="3"/>
      <c r="C89" s="3"/>
      <c r="D89" s="3"/>
      <c r="E89" s="3"/>
      <c r="F89" s="3"/>
      <c r="G89" s="184" t="s">
        <v>4</v>
      </c>
      <c r="H89" s="69"/>
      <c r="I89" s="24">
        <f>I88*0.1</f>
        <v>0</v>
      </c>
      <c r="J89" s="40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2:24" x14ac:dyDescent="0.2">
      <c r="B90" s="3"/>
      <c r="C90" s="3"/>
      <c r="D90" s="3"/>
      <c r="E90" s="3"/>
      <c r="F90" s="3"/>
      <c r="G90" s="184" t="s">
        <v>2</v>
      </c>
      <c r="H90" s="69"/>
      <c r="I90" s="33">
        <f>SUM(I88:I89)</f>
        <v>0</v>
      </c>
      <c r="J90" s="41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2:24" ht="16" thickBot="1" x14ac:dyDescent="0.25">
      <c r="B91" s="82" t="s">
        <v>55</v>
      </c>
      <c r="C91" s="66"/>
      <c r="D91" s="66"/>
      <c r="E91" s="66"/>
      <c r="F91" s="66"/>
      <c r="G91" s="66"/>
      <c r="H91" s="67"/>
      <c r="I91" s="34">
        <f>SUM(I88)*0.5</f>
        <v>0</v>
      </c>
      <c r="J91" s="42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2:24" ht="16" thickTop="1" x14ac:dyDescent="0.2">
      <c r="B92" s="43" t="s">
        <v>10</v>
      </c>
      <c r="C92" s="25"/>
      <c r="D92" s="25"/>
      <c r="E92" s="25"/>
      <c r="F92" s="8"/>
      <c r="G92" s="8"/>
      <c r="H92" s="8"/>
      <c r="I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2:24" ht="22.5" customHeight="1" x14ac:dyDescent="0.2">
      <c r="B93" s="93" t="s">
        <v>18</v>
      </c>
      <c r="C93" s="92"/>
      <c r="D93" s="92"/>
      <c r="E93" s="169" t="s">
        <v>20</v>
      </c>
      <c r="F93" s="169"/>
      <c r="G93" s="92"/>
      <c r="H93" s="8"/>
      <c r="I93" s="48"/>
      <c r="J93" s="48"/>
      <c r="K93" s="92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2:24" ht="15" customHeight="1" x14ac:dyDescent="0.2">
      <c r="B94" s="159" t="s">
        <v>43</v>
      </c>
      <c r="C94" s="159"/>
      <c r="D94" s="159"/>
      <c r="E94" s="92" t="s">
        <v>21</v>
      </c>
      <c r="F94" s="92"/>
      <c r="G94" s="92"/>
      <c r="H94" s="92"/>
      <c r="I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2:24" ht="15" customHeight="1" x14ac:dyDescent="0.2">
      <c r="B95" s="159" t="s">
        <v>44</v>
      </c>
      <c r="C95" s="159"/>
      <c r="D95" s="159"/>
      <c r="E95" s="168" t="s">
        <v>45</v>
      </c>
      <c r="F95" s="168"/>
      <c r="G95" s="168"/>
      <c r="H95" s="92"/>
      <c r="I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2:24" ht="15" customHeight="1" x14ac:dyDescent="0.2">
      <c r="B96" s="159" t="s">
        <v>19</v>
      </c>
      <c r="C96" s="159"/>
      <c r="D96" s="159"/>
      <c r="E96" s="160" t="s">
        <v>46</v>
      </c>
      <c r="F96" s="160"/>
      <c r="G96" s="160"/>
      <c r="H96" s="8"/>
      <c r="I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1:26" ht="15" customHeight="1" x14ac:dyDescent="0.2">
      <c r="B97" s="92"/>
      <c r="C97" s="92"/>
      <c r="D97" s="92"/>
      <c r="E97" s="160" t="s">
        <v>47</v>
      </c>
      <c r="F97" s="160"/>
      <c r="G97" s="160"/>
      <c r="H97" s="8"/>
      <c r="I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1:26" ht="15" customHeight="1" x14ac:dyDescent="0.2">
      <c r="B98" s="159" t="s">
        <v>56</v>
      </c>
      <c r="C98" s="159"/>
      <c r="D98" s="159"/>
      <c r="E98" s="159"/>
      <c r="F98" s="159"/>
      <c r="G98" s="159"/>
      <c r="H98" s="159"/>
      <c r="I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1:26" x14ac:dyDescent="0.2">
      <c r="B99" s="185" t="s">
        <v>49</v>
      </c>
      <c r="C99" s="185"/>
      <c r="D99" s="185"/>
      <c r="E99" s="185"/>
      <c r="F99" s="185"/>
      <c r="G99" s="185"/>
      <c r="H99" s="185"/>
      <c r="I99" s="45"/>
      <c r="J99" s="45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1:26" x14ac:dyDescent="0.2">
      <c r="A100" s="29"/>
      <c r="B100" s="186"/>
      <c r="C100" s="186"/>
      <c r="D100" s="186"/>
      <c r="E100" s="186"/>
      <c r="F100" s="187"/>
      <c r="G100" s="187"/>
      <c r="H100" s="187"/>
      <c r="I100" s="29"/>
      <c r="J100" s="29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6" x14ac:dyDescent="0.2">
      <c r="A101" s="6"/>
      <c r="B101" s="8"/>
      <c r="C101" s="8"/>
      <c r="D101" s="8"/>
      <c r="E101" s="8"/>
      <c r="F101" s="8"/>
      <c r="G101" s="8"/>
      <c r="H101" s="187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</sheetData>
  <sheetProtection password="F78F" sheet="1" formatCells="0" formatColumns="0" formatRows="0" insertColumns="0" insertRows="0" insertHyperlinks="0" deleteColumns="0" deleteRows="0" sort="0" autoFilter="0" pivotTables="0"/>
  <mergeCells count="73">
    <mergeCell ref="B9:C9"/>
    <mergeCell ref="B83:D83"/>
    <mergeCell ref="B86:D86"/>
    <mergeCell ref="B96:D96"/>
    <mergeCell ref="E95:G95"/>
    <mergeCell ref="E93:F93"/>
    <mergeCell ref="B94:D94"/>
    <mergeCell ref="B95:D95"/>
    <mergeCell ref="E96:G96"/>
    <mergeCell ref="B84:D84"/>
    <mergeCell ref="B31:D31"/>
    <mergeCell ref="B32:D32"/>
    <mergeCell ref="B34:D34"/>
    <mergeCell ref="B35:D35"/>
    <mergeCell ref="B39:D39"/>
    <mergeCell ref="B40:D40"/>
    <mergeCell ref="B98:H98"/>
    <mergeCell ref="B99:H99"/>
    <mergeCell ref="B21:D21"/>
    <mergeCell ref="B22:D22"/>
    <mergeCell ref="B36:D36"/>
    <mergeCell ref="E97:G97"/>
    <mergeCell ref="B78:D78"/>
    <mergeCell ref="B79:D79"/>
    <mergeCell ref="B80:D80"/>
    <mergeCell ref="B81:D81"/>
    <mergeCell ref="B82:D82"/>
    <mergeCell ref="B20:D20"/>
    <mergeCell ref="B19:I19"/>
    <mergeCell ref="E20:I20"/>
    <mergeCell ref="E30:I30"/>
    <mergeCell ref="B42:D42"/>
    <mergeCell ref="B23:D23"/>
    <mergeCell ref="B24:D24"/>
    <mergeCell ref="B26:D26"/>
    <mergeCell ref="B27:D27"/>
    <mergeCell ref="B28:D28"/>
    <mergeCell ref="B30:D30"/>
    <mergeCell ref="B38:D38"/>
    <mergeCell ref="E38:I38"/>
    <mergeCell ref="B46:I46"/>
    <mergeCell ref="B47:I47"/>
    <mergeCell ref="B48:D48"/>
    <mergeCell ref="E48:I48"/>
    <mergeCell ref="B43:D43"/>
    <mergeCell ref="B44:D44"/>
    <mergeCell ref="B49:D49"/>
    <mergeCell ref="B50:D50"/>
    <mergeCell ref="B51:D51"/>
    <mergeCell ref="B52:D52"/>
    <mergeCell ref="B54:D54"/>
    <mergeCell ref="B63:D63"/>
    <mergeCell ref="E58:I58"/>
    <mergeCell ref="B60:D60"/>
    <mergeCell ref="B55:D55"/>
    <mergeCell ref="B56:D56"/>
    <mergeCell ref="B58:D58"/>
    <mergeCell ref="C10:D10"/>
    <mergeCell ref="C11:D11"/>
    <mergeCell ref="B72:D72"/>
    <mergeCell ref="B74:I74"/>
    <mergeCell ref="B76:I76"/>
    <mergeCell ref="B13:D16"/>
    <mergeCell ref="F13:I16"/>
    <mergeCell ref="B70:D70"/>
    <mergeCell ref="B71:D71"/>
    <mergeCell ref="E66:I66"/>
    <mergeCell ref="B68:D68"/>
    <mergeCell ref="B64:D64"/>
    <mergeCell ref="B66:D66"/>
    <mergeCell ref="B67:D67"/>
    <mergeCell ref="B59:D59"/>
    <mergeCell ref="B62:D62"/>
  </mergeCells>
  <phoneticPr fontId="12" type="noConversion"/>
  <hyperlinks>
    <hyperlink ref="B9" r:id="rId1"/>
  </hyperlinks>
  <pageMargins left="0.7" right="0.7" top="0.75" bottom="0.75" header="0.3" footer="0.3"/>
  <pageSetup scale="67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zoomScale="90" zoomScaleNormal="80" zoomScaleSheetLayoutView="90" workbookViewId="0">
      <selection activeCell="D38" sqref="D38"/>
    </sheetView>
  </sheetViews>
  <sheetFormatPr baseColWidth="10" defaultColWidth="8.83203125" defaultRowHeight="15" x14ac:dyDescent="0.2"/>
  <cols>
    <col min="1" max="1" width="6" style="1" customWidth="1"/>
    <col min="2" max="2" width="18.83203125" style="1" customWidth="1"/>
    <col min="3" max="3" width="11.83203125" style="1" customWidth="1"/>
    <col min="4" max="4" width="24.5" style="1" customWidth="1"/>
    <col min="5" max="5" width="8.5" style="1" customWidth="1"/>
    <col min="6" max="6" width="12.6640625" style="1" customWidth="1"/>
    <col min="7" max="7" width="13.1640625" style="1" customWidth="1"/>
    <col min="8" max="8" width="11.6640625" style="1" customWidth="1"/>
    <col min="9" max="9" width="14" style="1" customWidth="1"/>
    <col min="10" max="10" width="6" style="1" customWidth="1"/>
    <col min="11" max="16384" width="8.83203125" style="1"/>
  </cols>
  <sheetData>
    <row r="1" spans="1:10" x14ac:dyDescent="0.2">
      <c r="F1" s="29"/>
      <c r="G1" s="29"/>
      <c r="H1" s="29"/>
    </row>
    <row r="2" spans="1:10" ht="36" customHeight="1" x14ac:dyDescent="0.2">
      <c r="A2" s="6"/>
      <c r="B2" s="7"/>
      <c r="C2" s="7"/>
      <c r="D2" s="7"/>
      <c r="E2" s="7"/>
      <c r="F2" s="46" t="s">
        <v>5</v>
      </c>
      <c r="G2" s="46"/>
      <c r="H2" s="46"/>
      <c r="I2" s="6"/>
      <c r="J2" s="6"/>
    </row>
    <row r="3" spans="1:10" ht="15" customHeight="1" x14ac:dyDescent="0.2">
      <c r="A3" s="6"/>
      <c r="B3" s="8"/>
      <c r="C3" s="8"/>
      <c r="D3" s="8"/>
      <c r="E3" s="8"/>
      <c r="F3" s="46"/>
      <c r="G3" s="46"/>
      <c r="H3" s="46"/>
      <c r="I3" s="6"/>
      <c r="J3" s="6"/>
    </row>
    <row r="4" spans="1:10" ht="15" customHeight="1" x14ac:dyDescent="0.2">
      <c r="A4" s="6"/>
      <c r="B4" s="8"/>
      <c r="C4" s="8"/>
      <c r="D4" s="8"/>
      <c r="E4" s="8"/>
      <c r="F4" s="46"/>
      <c r="G4" s="46"/>
      <c r="H4" s="46"/>
      <c r="I4" s="6"/>
      <c r="J4" s="6"/>
    </row>
    <row r="5" spans="1:10" ht="16.5" customHeight="1" x14ac:dyDescent="0.2">
      <c r="A5" s="6"/>
      <c r="B5" s="83" t="s">
        <v>8</v>
      </c>
      <c r="C5" s="62"/>
      <c r="D5" s="62"/>
      <c r="E5" s="8"/>
      <c r="F5" s="9"/>
      <c r="G5" s="6"/>
      <c r="H5" s="6"/>
      <c r="I5" s="6"/>
      <c r="J5" s="6"/>
    </row>
    <row r="6" spans="1:10" ht="20.25" customHeight="1" x14ac:dyDescent="0.2">
      <c r="A6" s="6"/>
      <c r="B6" s="47" t="s">
        <v>54</v>
      </c>
      <c r="C6" s="47"/>
      <c r="D6" s="47"/>
      <c r="E6" s="8"/>
      <c r="F6" s="9"/>
      <c r="G6" s="6"/>
      <c r="H6" s="6"/>
      <c r="I6" s="6"/>
      <c r="J6" s="6"/>
    </row>
    <row r="7" spans="1:10" ht="20.25" customHeight="1" x14ac:dyDescent="0.2">
      <c r="A7" s="6"/>
      <c r="B7" s="47" t="s">
        <v>6</v>
      </c>
      <c r="C7" s="47"/>
      <c r="D7" s="47"/>
      <c r="E7" s="10"/>
      <c r="F7" s="10"/>
      <c r="G7" s="6"/>
      <c r="H7" s="6"/>
      <c r="I7" s="6"/>
      <c r="J7" s="6"/>
    </row>
    <row r="8" spans="1:10" ht="14.25" customHeight="1" x14ac:dyDescent="0.2">
      <c r="A8" s="6"/>
      <c r="B8" s="47" t="s">
        <v>7</v>
      </c>
      <c r="C8" s="47"/>
      <c r="D8" s="47"/>
      <c r="E8" s="10"/>
      <c r="F8" s="10"/>
      <c r="G8" s="6"/>
      <c r="H8" s="6"/>
      <c r="I8" s="6"/>
      <c r="J8" s="6"/>
    </row>
    <row r="9" spans="1:10" ht="16.5" customHeight="1" x14ac:dyDescent="0.2">
      <c r="A9" s="6"/>
      <c r="B9" s="173" t="s">
        <v>50</v>
      </c>
      <c r="C9" s="173"/>
      <c r="D9" s="47"/>
      <c r="E9" s="10"/>
      <c r="F9" s="10"/>
      <c r="G9" s="6"/>
      <c r="H9" s="6"/>
      <c r="I9" s="6"/>
      <c r="J9" s="6"/>
    </row>
    <row r="10" spans="1:10" ht="16.5" customHeight="1" x14ac:dyDescent="0.2">
      <c r="A10" s="6"/>
      <c r="B10" s="11"/>
      <c r="C10" s="11"/>
      <c r="D10" s="11"/>
      <c r="E10" s="10"/>
      <c r="F10" s="10"/>
      <c r="G10" s="6"/>
      <c r="H10" s="6"/>
      <c r="I10" s="6"/>
      <c r="J10" s="6"/>
    </row>
    <row r="11" spans="1:10" ht="21.75" customHeight="1" x14ac:dyDescent="0.2">
      <c r="B11" s="26" t="s">
        <v>17</v>
      </c>
      <c r="C11" s="35"/>
      <c r="D11" s="35"/>
      <c r="E11" s="3"/>
      <c r="F11" s="3"/>
    </row>
    <row r="12" spans="1:10" ht="27.75" customHeight="1" x14ac:dyDescent="0.2">
      <c r="B12" s="26" t="s">
        <v>16</v>
      </c>
      <c r="C12" s="49"/>
      <c r="D12" s="49"/>
      <c r="E12" s="3"/>
      <c r="F12" s="3"/>
    </row>
    <row r="13" spans="1:10" x14ac:dyDescent="0.2">
      <c r="B13" s="27" t="s">
        <v>0</v>
      </c>
      <c r="C13" s="27"/>
      <c r="D13" s="27"/>
      <c r="E13" s="27"/>
      <c r="F13" s="27" t="s">
        <v>1</v>
      </c>
    </row>
    <row r="14" spans="1:10" x14ac:dyDescent="0.2">
      <c r="B14" s="50"/>
      <c r="C14" s="51"/>
      <c r="D14" s="52"/>
      <c r="E14" s="2"/>
      <c r="F14" s="50"/>
      <c r="G14" s="51"/>
      <c r="H14" s="51"/>
      <c r="I14" s="52"/>
      <c r="J14" s="54"/>
    </row>
    <row r="15" spans="1:10" x14ac:dyDescent="0.2">
      <c r="B15" s="53"/>
      <c r="C15" s="54"/>
      <c r="D15" s="55"/>
      <c r="E15" s="2"/>
      <c r="F15" s="53"/>
      <c r="G15" s="54"/>
      <c r="H15" s="54"/>
      <c r="I15" s="55"/>
      <c r="J15" s="54"/>
    </row>
    <row r="16" spans="1:10" x14ac:dyDescent="0.2">
      <c r="B16" s="53"/>
      <c r="C16" s="54"/>
      <c r="D16" s="55"/>
      <c r="E16" s="2"/>
      <c r="F16" s="53"/>
      <c r="G16" s="54"/>
      <c r="H16" s="54"/>
      <c r="I16" s="55"/>
      <c r="J16" s="54"/>
    </row>
    <row r="17" spans="2:13" x14ac:dyDescent="0.2">
      <c r="B17" s="56"/>
      <c r="C17" s="57"/>
      <c r="D17" s="58"/>
      <c r="E17" s="2"/>
      <c r="F17" s="56"/>
      <c r="G17" s="57"/>
      <c r="H17" s="57"/>
      <c r="I17" s="58"/>
      <c r="J17" s="54"/>
    </row>
    <row r="18" spans="2:13" x14ac:dyDescent="0.2">
      <c r="B18" s="28"/>
      <c r="C18" s="28"/>
      <c r="D18" s="28"/>
      <c r="E18" s="28"/>
      <c r="F18" s="28"/>
      <c r="G18" s="29"/>
      <c r="H18" s="29"/>
      <c r="I18" s="29"/>
      <c r="J18" s="29"/>
    </row>
    <row r="19" spans="2:13" x14ac:dyDescent="0.2">
      <c r="B19" s="4"/>
      <c r="C19" s="4"/>
      <c r="D19" s="4"/>
      <c r="E19" s="4"/>
      <c r="F19" s="4"/>
      <c r="G19" s="4"/>
      <c r="H19" s="4"/>
      <c r="I19" s="4"/>
      <c r="J19" s="4"/>
      <c r="K19" s="29"/>
    </row>
    <row r="20" spans="2:13" x14ac:dyDescent="0.2">
      <c r="B20" s="4"/>
      <c r="C20" s="4"/>
      <c r="D20" s="4"/>
      <c r="E20" s="4"/>
      <c r="F20" s="4"/>
      <c r="G20" s="4"/>
      <c r="H20" s="4"/>
      <c r="I20" s="4"/>
      <c r="J20" s="4"/>
      <c r="K20" s="29"/>
    </row>
    <row r="21" spans="2:13" ht="22" x14ac:dyDescent="0.2">
      <c r="B21" s="72" t="s">
        <v>11</v>
      </c>
      <c r="C21" s="73"/>
      <c r="D21" s="74"/>
      <c r="E21" s="36" t="s">
        <v>12</v>
      </c>
      <c r="F21" s="36" t="s">
        <v>14</v>
      </c>
      <c r="G21" s="36" t="s">
        <v>13</v>
      </c>
      <c r="H21" s="37" t="s">
        <v>15</v>
      </c>
      <c r="I21" s="36" t="s">
        <v>2</v>
      </c>
      <c r="J21" s="38"/>
    </row>
    <row r="22" spans="2:13" x14ac:dyDescent="0.2">
      <c r="B22" s="78" t="s">
        <v>27</v>
      </c>
      <c r="C22" s="70"/>
      <c r="D22" s="71"/>
      <c r="E22" s="12"/>
      <c r="F22" s="12"/>
      <c r="G22" s="13"/>
      <c r="H22" s="5"/>
      <c r="I22" s="21"/>
      <c r="J22" s="39"/>
    </row>
    <row r="23" spans="2:13" ht="15" customHeight="1" x14ac:dyDescent="0.2">
      <c r="B23" s="79" t="s">
        <v>28</v>
      </c>
      <c r="C23" s="80"/>
      <c r="D23" s="81"/>
      <c r="E23" s="14">
        <v>13.63</v>
      </c>
      <c r="F23" s="15">
        <v>0.3</v>
      </c>
      <c r="G23" s="14">
        <f>E23*0.7</f>
        <v>9.5410000000000004</v>
      </c>
      <c r="H23" s="30"/>
      <c r="I23" s="22">
        <f>G23*H23</f>
        <v>0</v>
      </c>
      <c r="J23" s="40"/>
      <c r="M23" s="76"/>
    </row>
    <row r="24" spans="2:13" ht="15" customHeight="1" x14ac:dyDescent="0.2">
      <c r="B24" s="79" t="s">
        <v>29</v>
      </c>
      <c r="C24" s="80"/>
      <c r="D24" s="81"/>
      <c r="E24" s="14">
        <v>13.63</v>
      </c>
      <c r="F24" s="15">
        <v>0.4</v>
      </c>
      <c r="G24" s="14">
        <f>E24*0.6</f>
        <v>8.1780000000000008</v>
      </c>
      <c r="H24" s="31"/>
      <c r="I24" s="22">
        <f>G24*H24</f>
        <v>0</v>
      </c>
      <c r="J24" s="40"/>
    </row>
    <row r="25" spans="2:13" ht="15" customHeight="1" x14ac:dyDescent="0.2">
      <c r="B25" s="79"/>
      <c r="C25" s="80"/>
      <c r="D25" s="81"/>
      <c r="E25" s="14"/>
      <c r="F25" s="15"/>
      <c r="G25" s="14"/>
      <c r="H25" s="31"/>
      <c r="I25" s="22"/>
      <c r="J25" s="40"/>
    </row>
    <row r="26" spans="2:13" ht="28.5" customHeight="1" x14ac:dyDescent="0.2">
      <c r="B26" s="174" t="s">
        <v>30</v>
      </c>
      <c r="C26" s="175"/>
      <c r="D26" s="176"/>
      <c r="E26" s="14"/>
      <c r="F26" s="15"/>
      <c r="G26" s="14"/>
      <c r="H26" s="31"/>
      <c r="I26" s="22"/>
      <c r="J26" s="40"/>
    </row>
    <row r="27" spans="2:13" ht="15" customHeight="1" x14ac:dyDescent="0.2">
      <c r="B27" s="79" t="s">
        <v>31</v>
      </c>
      <c r="C27" s="80"/>
      <c r="D27" s="81"/>
      <c r="E27" s="86">
        <v>14.95</v>
      </c>
      <c r="F27" s="15">
        <v>0.2</v>
      </c>
      <c r="G27" s="14">
        <v>9.42</v>
      </c>
      <c r="H27" s="31"/>
      <c r="I27" s="22">
        <f t="shared" ref="I27:I41" si="0">G27*H27</f>
        <v>0</v>
      </c>
      <c r="J27" s="40"/>
    </row>
    <row r="28" spans="2:13" ht="15" customHeight="1" x14ac:dyDescent="0.2">
      <c r="B28" s="79" t="s">
        <v>32</v>
      </c>
      <c r="C28" s="80"/>
      <c r="D28" s="81"/>
      <c r="E28" s="86">
        <v>14.95</v>
      </c>
      <c r="F28" s="15">
        <v>0.3</v>
      </c>
      <c r="G28" s="14">
        <v>8.23</v>
      </c>
      <c r="H28" s="31"/>
      <c r="I28" s="22">
        <f t="shared" si="0"/>
        <v>0</v>
      </c>
      <c r="J28" s="40"/>
    </row>
    <row r="29" spans="2:13" ht="15" customHeight="1" x14ac:dyDescent="0.2">
      <c r="B29" s="79" t="s">
        <v>33</v>
      </c>
      <c r="C29" s="80"/>
      <c r="D29" s="81"/>
      <c r="E29" s="86">
        <v>14.95</v>
      </c>
      <c r="F29" s="15">
        <v>0.4</v>
      </c>
      <c r="G29" s="14">
        <v>7.06</v>
      </c>
      <c r="H29" s="31"/>
      <c r="I29" s="22">
        <f t="shared" si="0"/>
        <v>0</v>
      </c>
      <c r="J29" s="40"/>
    </row>
    <row r="30" spans="2:13" ht="15" customHeight="1" x14ac:dyDescent="0.2">
      <c r="B30" s="79"/>
      <c r="C30" s="80"/>
      <c r="D30" s="81"/>
      <c r="E30" s="14"/>
      <c r="F30" s="15"/>
      <c r="G30" s="14"/>
      <c r="H30" s="31"/>
      <c r="I30" s="22"/>
      <c r="J30" s="40"/>
    </row>
    <row r="31" spans="2:13" ht="15" customHeight="1" x14ac:dyDescent="0.2">
      <c r="B31" s="84" t="s">
        <v>34</v>
      </c>
      <c r="C31" s="60"/>
      <c r="D31" s="61"/>
      <c r="E31" s="14"/>
      <c r="F31" s="15"/>
      <c r="G31" s="14"/>
      <c r="H31" s="31"/>
      <c r="I31" s="22"/>
      <c r="J31" s="40"/>
    </row>
    <row r="32" spans="2:13" x14ac:dyDescent="0.2">
      <c r="B32" s="77" t="s">
        <v>35</v>
      </c>
      <c r="C32" s="60"/>
      <c r="D32" s="61"/>
      <c r="E32" s="14">
        <v>11.74</v>
      </c>
      <c r="F32" s="16">
        <v>0.3</v>
      </c>
      <c r="G32" s="17">
        <f>E32*0.7</f>
        <v>8.218</v>
      </c>
      <c r="H32" s="31"/>
      <c r="I32" s="22">
        <f t="shared" si="0"/>
        <v>0</v>
      </c>
      <c r="J32" s="40"/>
    </row>
    <row r="33" spans="2:10" x14ac:dyDescent="0.2">
      <c r="B33" s="79" t="s">
        <v>36</v>
      </c>
      <c r="C33" s="80"/>
      <c r="D33" s="81"/>
      <c r="E33" s="14">
        <v>11.74</v>
      </c>
      <c r="F33" s="16">
        <v>0.5</v>
      </c>
      <c r="G33" s="17">
        <f>E33*0.5</f>
        <v>5.87</v>
      </c>
      <c r="H33" s="31"/>
      <c r="I33" s="22">
        <f t="shared" si="0"/>
        <v>0</v>
      </c>
      <c r="J33" s="40"/>
    </row>
    <row r="34" spans="2:10" x14ac:dyDescent="0.2">
      <c r="B34" s="79"/>
      <c r="C34" s="80"/>
      <c r="D34" s="81"/>
      <c r="E34" s="14"/>
      <c r="F34" s="16"/>
      <c r="G34" s="17"/>
      <c r="H34" s="31"/>
      <c r="I34" s="22">
        <f t="shared" si="0"/>
        <v>0</v>
      </c>
      <c r="J34" s="40"/>
    </row>
    <row r="35" spans="2:10" x14ac:dyDescent="0.2">
      <c r="B35" s="85" t="s">
        <v>41</v>
      </c>
      <c r="C35" s="80"/>
      <c r="D35" s="81"/>
      <c r="E35" s="14"/>
      <c r="F35" s="16"/>
      <c r="G35" s="17"/>
      <c r="H35" s="31"/>
      <c r="I35" s="22">
        <f t="shared" si="0"/>
        <v>0</v>
      </c>
      <c r="J35" s="40"/>
    </row>
    <row r="36" spans="2:10" x14ac:dyDescent="0.2">
      <c r="B36" s="79" t="s">
        <v>37</v>
      </c>
      <c r="C36" s="80"/>
      <c r="D36" s="81"/>
      <c r="E36" s="14">
        <v>8.14</v>
      </c>
      <c r="F36" s="16">
        <v>0.2</v>
      </c>
      <c r="G36" s="17">
        <f>E36*0.8</f>
        <v>6.5120000000000005</v>
      </c>
      <c r="H36" s="31"/>
      <c r="I36" s="22">
        <f t="shared" si="0"/>
        <v>0</v>
      </c>
      <c r="J36" s="40"/>
    </row>
    <row r="37" spans="2:10" x14ac:dyDescent="0.2">
      <c r="B37" s="79" t="s">
        <v>38</v>
      </c>
      <c r="C37" s="80"/>
      <c r="D37" s="81"/>
      <c r="E37" s="14">
        <v>8.14</v>
      </c>
      <c r="F37" s="16">
        <v>0.3</v>
      </c>
      <c r="G37" s="17">
        <f>E37*0.7</f>
        <v>5.6980000000000004</v>
      </c>
      <c r="H37" s="31"/>
      <c r="I37" s="22">
        <f t="shared" si="0"/>
        <v>0</v>
      </c>
      <c r="J37" s="40"/>
    </row>
    <row r="38" spans="2:10" x14ac:dyDescent="0.2">
      <c r="B38" s="79" t="s">
        <v>39</v>
      </c>
      <c r="C38" s="80"/>
      <c r="D38" s="81"/>
      <c r="E38" s="14">
        <v>8.14</v>
      </c>
      <c r="F38" s="16">
        <v>0.4</v>
      </c>
      <c r="G38" s="17">
        <f>E38*0.6</f>
        <v>4.8840000000000003</v>
      </c>
      <c r="H38" s="31"/>
      <c r="I38" s="22">
        <f t="shared" si="0"/>
        <v>0</v>
      </c>
      <c r="J38" s="40"/>
    </row>
    <row r="39" spans="2:10" x14ac:dyDescent="0.2">
      <c r="B39" s="79"/>
      <c r="C39" s="80"/>
      <c r="D39" s="81"/>
      <c r="E39" s="14"/>
      <c r="F39" s="16"/>
      <c r="G39" s="17"/>
      <c r="H39" s="31"/>
      <c r="I39" s="22"/>
      <c r="J39" s="40"/>
    </row>
    <row r="40" spans="2:10" x14ac:dyDescent="0.2">
      <c r="B40" s="180" t="s">
        <v>42</v>
      </c>
      <c r="C40" s="181"/>
      <c r="D40" s="182"/>
      <c r="E40" s="14"/>
      <c r="F40" s="16"/>
      <c r="G40" s="17"/>
      <c r="H40" s="31"/>
      <c r="I40" s="22"/>
      <c r="J40" s="40"/>
    </row>
    <row r="41" spans="2:10" ht="26.25" customHeight="1" x14ac:dyDescent="0.2">
      <c r="B41" s="177" t="s">
        <v>40</v>
      </c>
      <c r="C41" s="178"/>
      <c r="D41" s="179"/>
      <c r="E41" s="14"/>
      <c r="F41" s="16"/>
      <c r="G41" s="17"/>
      <c r="H41" s="31"/>
      <c r="I41" s="22">
        <f t="shared" si="0"/>
        <v>0</v>
      </c>
      <c r="J41" s="40"/>
    </row>
    <row r="42" spans="2:10" x14ac:dyDescent="0.2">
      <c r="B42" s="59"/>
      <c r="C42" s="60"/>
      <c r="D42" s="61"/>
      <c r="E42" s="14"/>
      <c r="F42" s="16"/>
      <c r="G42" s="17"/>
      <c r="H42" s="31"/>
      <c r="I42" s="22"/>
      <c r="J42" s="40"/>
    </row>
    <row r="43" spans="2:10" x14ac:dyDescent="0.2">
      <c r="B43" s="59"/>
      <c r="C43" s="60"/>
      <c r="D43" s="61"/>
      <c r="E43" s="14"/>
      <c r="F43" s="16"/>
      <c r="G43" s="17"/>
      <c r="H43" s="31"/>
      <c r="I43" s="22"/>
      <c r="J43" s="40"/>
    </row>
    <row r="44" spans="2:10" x14ac:dyDescent="0.2">
      <c r="B44" s="59"/>
      <c r="C44" s="60"/>
      <c r="D44" s="61"/>
      <c r="E44" s="14"/>
      <c r="F44" s="16"/>
      <c r="G44" s="17"/>
      <c r="H44" s="31"/>
      <c r="I44" s="22"/>
      <c r="J44" s="40"/>
    </row>
    <row r="45" spans="2:10" x14ac:dyDescent="0.2">
      <c r="B45" s="59"/>
      <c r="C45" s="60"/>
      <c r="D45" s="61"/>
      <c r="E45" s="14"/>
      <c r="F45" s="16"/>
      <c r="G45" s="17"/>
      <c r="H45" s="31"/>
      <c r="I45" s="22"/>
      <c r="J45" s="40"/>
    </row>
    <row r="46" spans="2:10" x14ac:dyDescent="0.2">
      <c r="B46" s="59"/>
      <c r="C46" s="60"/>
      <c r="D46" s="61"/>
      <c r="E46" s="14"/>
      <c r="F46" s="16"/>
      <c r="G46" s="17"/>
      <c r="H46" s="31"/>
      <c r="I46" s="22"/>
      <c r="J46" s="40"/>
    </row>
    <row r="47" spans="2:10" ht="12" customHeight="1" x14ac:dyDescent="0.2">
      <c r="B47" s="59"/>
      <c r="C47" s="60"/>
      <c r="D47" s="61"/>
      <c r="E47" s="14"/>
      <c r="F47" s="16"/>
      <c r="G47" s="17"/>
      <c r="H47" s="31"/>
      <c r="I47" s="22"/>
      <c r="J47" s="40"/>
    </row>
    <row r="48" spans="2:10" x14ac:dyDescent="0.2">
      <c r="B48" s="59"/>
      <c r="C48" s="60"/>
      <c r="D48" s="61"/>
      <c r="E48" s="14"/>
      <c r="F48" s="18"/>
      <c r="G48" s="17"/>
      <c r="H48" s="31"/>
      <c r="I48" s="22"/>
      <c r="J48" s="40"/>
    </row>
    <row r="49" spans="1:11" x14ac:dyDescent="0.2">
      <c r="B49" s="63"/>
      <c r="C49" s="64"/>
      <c r="D49" s="65"/>
      <c r="E49" s="19"/>
      <c r="F49" s="19"/>
      <c r="G49" s="20"/>
      <c r="H49" s="32"/>
      <c r="I49" s="23"/>
      <c r="J49" s="39"/>
    </row>
    <row r="50" spans="1:11" x14ac:dyDescent="0.2">
      <c r="B50" s="3"/>
      <c r="C50" s="3"/>
      <c r="D50" s="3"/>
      <c r="E50" s="3"/>
      <c r="F50" s="3"/>
      <c r="G50" s="69" t="s">
        <v>3</v>
      </c>
      <c r="H50" s="69"/>
      <c r="I50" s="24">
        <f>SUM(I24:I48)</f>
        <v>0</v>
      </c>
      <c r="J50" s="40"/>
    </row>
    <row r="51" spans="1:11" x14ac:dyDescent="0.2">
      <c r="B51" s="3"/>
      <c r="C51" s="3"/>
      <c r="D51" s="3"/>
      <c r="E51" s="3"/>
      <c r="F51" s="3"/>
      <c r="G51" s="68" t="s">
        <v>4</v>
      </c>
      <c r="H51" s="69"/>
      <c r="I51" s="24">
        <f>I50*0.1</f>
        <v>0</v>
      </c>
      <c r="J51" s="40"/>
    </row>
    <row r="52" spans="1:11" x14ac:dyDescent="0.2">
      <c r="B52" s="3"/>
      <c r="C52" s="3"/>
      <c r="D52" s="3"/>
      <c r="E52" s="3"/>
      <c r="F52" s="3"/>
      <c r="G52" s="68" t="s">
        <v>2</v>
      </c>
      <c r="H52" s="69"/>
      <c r="I52" s="33">
        <f>SUM(I50:I51)</f>
        <v>0</v>
      </c>
      <c r="J52" s="41"/>
    </row>
    <row r="53" spans="1:11" ht="16" thickBot="1" x14ac:dyDescent="0.25">
      <c r="B53" s="82" t="s">
        <v>55</v>
      </c>
      <c r="C53" s="66"/>
      <c r="D53" s="66"/>
      <c r="E53" s="66"/>
      <c r="F53" s="66"/>
      <c r="G53" s="66"/>
      <c r="H53" s="67"/>
      <c r="I53" s="34">
        <f>SUM(I50)*0.25</f>
        <v>0</v>
      </c>
      <c r="J53" s="42"/>
    </row>
    <row r="54" spans="1:11" ht="16" thickTop="1" x14ac:dyDescent="0.2">
      <c r="B54" s="43" t="s">
        <v>10</v>
      </c>
      <c r="C54" s="25"/>
      <c r="D54" s="25"/>
      <c r="E54" s="25"/>
      <c r="F54" s="8"/>
      <c r="G54" s="8"/>
      <c r="H54" s="8"/>
      <c r="I54" s="6"/>
    </row>
    <row r="55" spans="1:11" ht="22.5" customHeight="1" x14ac:dyDescent="0.2">
      <c r="B55" s="87" t="s">
        <v>18</v>
      </c>
      <c r="C55" s="48"/>
      <c r="D55" s="48"/>
      <c r="E55" s="169" t="s">
        <v>20</v>
      </c>
      <c r="F55" s="169"/>
      <c r="G55" s="48"/>
      <c r="H55" s="8"/>
      <c r="I55" s="48"/>
      <c r="J55" s="48"/>
      <c r="K55" s="48"/>
    </row>
    <row r="56" spans="1:11" ht="15" customHeight="1" x14ac:dyDescent="0.2">
      <c r="B56" s="159" t="s">
        <v>43</v>
      </c>
      <c r="C56" s="159"/>
      <c r="D56" s="159"/>
      <c r="E56" s="48" t="s">
        <v>21</v>
      </c>
      <c r="F56" s="48"/>
      <c r="G56" s="48"/>
      <c r="H56" s="48"/>
      <c r="I56" s="6"/>
    </row>
    <row r="57" spans="1:11" ht="15" customHeight="1" x14ac:dyDescent="0.2">
      <c r="B57" s="159" t="s">
        <v>44</v>
      </c>
      <c r="C57" s="159"/>
      <c r="D57" s="159"/>
      <c r="E57" s="168" t="s">
        <v>45</v>
      </c>
      <c r="F57" s="168"/>
      <c r="G57" s="168"/>
      <c r="H57" s="48"/>
      <c r="I57" s="6"/>
    </row>
    <row r="58" spans="1:11" ht="15" customHeight="1" x14ac:dyDescent="0.2">
      <c r="B58" s="159" t="s">
        <v>19</v>
      </c>
      <c r="C58" s="159"/>
      <c r="D58" s="159"/>
      <c r="E58" s="160" t="s">
        <v>46</v>
      </c>
      <c r="F58" s="160"/>
      <c r="G58" s="160"/>
      <c r="H58" s="8"/>
      <c r="I58" s="6"/>
    </row>
    <row r="59" spans="1:11" ht="15" customHeight="1" x14ac:dyDescent="0.2">
      <c r="B59" s="75"/>
      <c r="C59" s="75"/>
      <c r="D59" s="75"/>
      <c r="E59" s="160" t="s">
        <v>47</v>
      </c>
      <c r="F59" s="160"/>
      <c r="G59" s="160"/>
      <c r="H59" s="8"/>
      <c r="I59" s="6"/>
    </row>
    <row r="60" spans="1:11" ht="15" customHeight="1" x14ac:dyDescent="0.2">
      <c r="B60" s="159" t="s">
        <v>48</v>
      </c>
      <c r="C60" s="159"/>
      <c r="D60" s="159"/>
      <c r="E60" s="159"/>
      <c r="F60" s="159"/>
      <c r="G60" s="159"/>
      <c r="H60" s="159"/>
      <c r="I60" s="159"/>
    </row>
    <row r="61" spans="1:11" x14ac:dyDescent="0.2">
      <c r="A61" s="45"/>
      <c r="B61" s="45"/>
      <c r="C61" s="88" t="s">
        <v>22</v>
      </c>
      <c r="D61" s="45"/>
      <c r="E61" s="45"/>
      <c r="F61" s="45"/>
      <c r="G61" s="45"/>
      <c r="H61" s="45"/>
      <c r="I61" s="45"/>
      <c r="J61" s="45"/>
    </row>
    <row r="62" spans="1:11" x14ac:dyDescent="0.2">
      <c r="A62" s="29"/>
      <c r="B62" s="44"/>
      <c r="C62" s="44"/>
      <c r="D62" s="44"/>
      <c r="E62" s="44"/>
      <c r="F62" s="28"/>
      <c r="G62" s="28"/>
      <c r="H62" s="28"/>
      <c r="I62" s="29"/>
      <c r="J62" s="29"/>
    </row>
    <row r="63" spans="1:11" x14ac:dyDescent="0.2">
      <c r="B63" s="2"/>
      <c r="C63" s="2"/>
      <c r="D63" s="2"/>
      <c r="E63" s="2"/>
      <c r="F63" s="2"/>
      <c r="G63" s="2"/>
      <c r="H63" s="28"/>
    </row>
  </sheetData>
  <sheetProtection selectLockedCells="1"/>
  <mergeCells count="12">
    <mergeCell ref="B9:C9"/>
    <mergeCell ref="B26:D26"/>
    <mergeCell ref="B60:I60"/>
    <mergeCell ref="B58:D58"/>
    <mergeCell ref="E58:G58"/>
    <mergeCell ref="E59:G59"/>
    <mergeCell ref="B41:D41"/>
    <mergeCell ref="B40:D40"/>
    <mergeCell ref="E55:F55"/>
    <mergeCell ref="B56:D56"/>
    <mergeCell ref="B57:D57"/>
    <mergeCell ref="E57:G57"/>
  </mergeCells>
  <phoneticPr fontId="12" type="noConversion"/>
  <hyperlinks>
    <hyperlink ref="B9" r:id="rId1"/>
  </hyperlinks>
  <pageMargins left="0.7" right="0.7" top="0.75" bottom="0.75" header="0.3" footer="0.3"/>
  <pageSetup scale="67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Calendar Book</vt:lpstr>
      <vt:lpstr>accessories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Deanne Quinn-Schofield</dc:creator>
  <cp:lastModifiedBy>Microsoft Office User</cp:lastModifiedBy>
  <cp:lastPrinted>2012-10-29T07:50:58Z</cp:lastPrinted>
  <dcterms:created xsi:type="dcterms:W3CDTF">2012-10-29T03:30:45Z</dcterms:created>
  <dcterms:modified xsi:type="dcterms:W3CDTF">2018-10-03T06:18:08Z</dcterms:modified>
</cp:coreProperties>
</file>